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7260" windowHeight="6600" activeTab="0"/>
  </bookViews>
  <sheets>
    <sheet name="Aggiudicazione" sheetId="1" r:id="rId1"/>
    <sheet name="elenco per ditte" sheetId="2" r:id="rId2"/>
    <sheet name="Foglio2" sheetId="3" r:id="rId3"/>
    <sheet name="Foglio3" sheetId="4" r:id="rId4"/>
  </sheets>
  <definedNames>
    <definedName name="_xlnm.Print_Area" localSheetId="0">'Aggiudicazione'!$A$1:$L$72</definedName>
    <definedName name="_xlnm.Print_Area" localSheetId="1">'elenco per ditte'!$A$1:$D$52</definedName>
  </definedNames>
  <calcPr fullCalcOnLoad="1"/>
</workbook>
</file>

<file path=xl/sharedStrings.xml><?xml version="1.0" encoding="utf-8"?>
<sst xmlns="http://schemas.openxmlformats.org/spreadsheetml/2006/main" count="288" uniqueCount="149">
  <si>
    <t>Codice</t>
  </si>
  <si>
    <t>MMT-397</t>
  </si>
  <si>
    <t>MMT-399</t>
  </si>
  <si>
    <t>MMT-378</t>
  </si>
  <si>
    <t>MMT-392</t>
  </si>
  <si>
    <t>MMT-393</t>
  </si>
  <si>
    <t>MMT-316</t>
  </si>
  <si>
    <t>DCSF04000006</t>
  </si>
  <si>
    <t>MMT-103A</t>
  </si>
  <si>
    <t>DCSF04000012</t>
  </si>
  <si>
    <t>MMT-111</t>
  </si>
  <si>
    <t>DCSF04000015</t>
  </si>
  <si>
    <t>DCSF04000017</t>
  </si>
  <si>
    <t>DCSF04000023</t>
  </si>
  <si>
    <t>DCSF04000026</t>
  </si>
  <si>
    <t>DCSF04000027</t>
  </si>
  <si>
    <t>DCSF04000032</t>
  </si>
  <si>
    <t>MMT-326A</t>
  </si>
  <si>
    <t>ADPI04020007</t>
  </si>
  <si>
    <t>ADPI04020006</t>
  </si>
  <si>
    <t>ADPI04020001</t>
  </si>
  <si>
    <t>Adattatori per bloccaggio cartucce</t>
  </si>
  <si>
    <t>ADPI04020008</t>
  </si>
  <si>
    <t>n° pz.</t>
  </si>
  <si>
    <t>DCSF04000004</t>
  </si>
  <si>
    <t>DCSF04000007</t>
  </si>
  <si>
    <t>Codice ENCO</t>
  </si>
  <si>
    <t>Ditta Medtronic Italia Spa</t>
  </si>
  <si>
    <t>10 pz.</t>
  </si>
  <si>
    <t>24 pz.</t>
  </si>
  <si>
    <t>12 pz.</t>
  </si>
  <si>
    <t>04567528001</t>
  </si>
  <si>
    <t>25 pz.</t>
  </si>
  <si>
    <t>Asse filettato per cartucce da 3,15 ml</t>
  </si>
  <si>
    <t>1 pz.</t>
  </si>
  <si>
    <t>Ditta Medical Spa</t>
  </si>
  <si>
    <t>Ditta Roche Diagnostics Spa</t>
  </si>
  <si>
    <t>prezzo cad. pz.</t>
  </si>
  <si>
    <t>confezioni</t>
  </si>
  <si>
    <t>03700186001</t>
  </si>
  <si>
    <t>03699412001</t>
  </si>
  <si>
    <t>03699404001</t>
  </si>
  <si>
    <t>Parziale IVA esclusa</t>
  </si>
  <si>
    <t>Totale IVA esclusa</t>
  </si>
  <si>
    <t>Materiale di consumo per microinfusori Medtronic</t>
  </si>
  <si>
    <t xml:space="preserve">Materiale di consumo per microinfusori Roche Diagnostics </t>
  </si>
  <si>
    <t xml:space="preserve">Materiale di consumo per microinfusore Animas </t>
  </si>
  <si>
    <t>Set per infusione  con cannula da 9 mm e catetere da 107 cm - Sof Set</t>
  </si>
  <si>
    <t>Set per infusione con cannula  da 9 mm e catetere da 58 cm - Quick Set QR - per microinfusori serie 500</t>
  </si>
  <si>
    <t>Set per infusione con cannula  da 6 mm e catetere da 58 cm - Quick Set QR - per microinfusori serie 500</t>
  </si>
  <si>
    <t>Set per infusione con ago cannula  da 9 mm e catetere da 58 cm - Quick Set QR - per microinfusori Paradigm</t>
  </si>
  <si>
    <t>Set per infusione con ago cannula  da 6 mm e catetere da 58 cm - Quick Set QR -per microinfusori Paradigm</t>
  </si>
  <si>
    <t>Set per infusione farmaci con ago verticale e catetere 58 cm - Sof Set Ultimate QR - per microinfusori serie 500</t>
  </si>
  <si>
    <t>Set per infusione con ago cannula 12 mm e catetere da 58 cm - Silhouette - per microinfusori Paradigm</t>
  </si>
  <si>
    <t>Siringhe sterili monouso Minimed da 1,8 ml - per microinfusori Paradigm</t>
  </si>
  <si>
    <t>Siringhe MiniMed da 3 ml per microinfusori serie 500</t>
  </si>
  <si>
    <t>Batterie per H-Tron</t>
  </si>
  <si>
    <t>MMT-633</t>
  </si>
  <si>
    <t xml:space="preserve">Batterie Minimed da 1,5 V </t>
  </si>
  <si>
    <t>Quick Serter</t>
  </si>
  <si>
    <t>Sof Serter</t>
  </si>
  <si>
    <t>Sil Serter</t>
  </si>
  <si>
    <t>MMT-395</t>
  </si>
  <si>
    <t>MMT-300</t>
  </si>
  <si>
    <t>MMT-385</t>
  </si>
  <si>
    <t>DCSF01000001</t>
  </si>
  <si>
    <t>ADPI04020004</t>
  </si>
  <si>
    <t>DCSF04000035</t>
  </si>
  <si>
    <t>Siringhe sterili monouso Minimed da 3 ml - per microinfusori Paradigm</t>
  </si>
  <si>
    <t>MMT-332A</t>
  </si>
  <si>
    <t>4 pz.</t>
  </si>
  <si>
    <t>IVA</t>
  </si>
  <si>
    <t>Importo IVA</t>
  </si>
  <si>
    <t>Parziale IVA inclusa</t>
  </si>
  <si>
    <t>Totale IVA inclusa</t>
  </si>
  <si>
    <t xml:space="preserve">3 coppie </t>
  </si>
  <si>
    <t>Accu-Chek Spirit Service pack</t>
  </si>
  <si>
    <t>04540387001</t>
  </si>
  <si>
    <t>100-124-01</t>
  </si>
  <si>
    <t>Combo kit Extra costituito da:</t>
  </si>
  <si>
    <t>n° 1 cappuccio Set infusionale</t>
  </si>
  <si>
    <t>n° 1 cappuccio Betteria IR-1200</t>
  </si>
  <si>
    <t>n° 1 conf. da 2 pz. Batteria Energizer Lithium</t>
  </si>
  <si>
    <t>Combo kit Comfort costituito da:</t>
  </si>
  <si>
    <t>n° 30 cartuccia in plastica completa di ago e tappo  (200 U)</t>
  </si>
  <si>
    <t>n° 3 conf. da 10 aghi e 10 cateteri Puline Comfort cm. 60-80-110</t>
  </si>
  <si>
    <t>100-006-0X</t>
  </si>
  <si>
    <t>100-159-01</t>
  </si>
  <si>
    <t>100-158-01</t>
  </si>
  <si>
    <t>CK3MM-3-060</t>
  </si>
  <si>
    <t>DCSF01000003</t>
  </si>
  <si>
    <t>DCSF01000002</t>
  </si>
  <si>
    <t>ADPI04020013</t>
  </si>
  <si>
    <t>04541634001</t>
  </si>
  <si>
    <t>05015251001</t>
  </si>
  <si>
    <t>AC Tender Link 17/30 - set infusione</t>
  </si>
  <si>
    <t>AC Tender Link  Cannula - ago 17 mm</t>
  </si>
  <si>
    <t>AC Tender Link 13/60 - set infusione</t>
  </si>
  <si>
    <t>04541600001</t>
  </si>
  <si>
    <t>AC Tender Link  Cannula - ago 13 mm</t>
  </si>
  <si>
    <t>05015260001</t>
  </si>
  <si>
    <t>DCSF04000036</t>
  </si>
  <si>
    <t>MMT-381</t>
  </si>
  <si>
    <t>DCSF04000037</t>
  </si>
  <si>
    <t>Set per infusione con ago cannula 13 mm e catetere da 58 cm - Silhouette</t>
  </si>
  <si>
    <t>Sensore sottocutaneo per la rilevazione della glicemia</t>
  </si>
  <si>
    <t>MMT 7002</t>
  </si>
  <si>
    <t>DMCE01010002</t>
  </si>
  <si>
    <t>Cerotto adesivo sterile 5x7 cm. per fissaggio sensore</t>
  </si>
  <si>
    <t>MMT 134A</t>
  </si>
  <si>
    <t>CK3MM-2-06-06B</t>
  </si>
  <si>
    <t>ADPI04020016</t>
  </si>
  <si>
    <t>Accu-Chek cartucce in plastica 3,5 ml</t>
  </si>
  <si>
    <t>AC Tender Link 13/30 - set infusione</t>
  </si>
  <si>
    <t>04541596001</t>
  </si>
  <si>
    <t>ADPI04020021</t>
  </si>
  <si>
    <t>Set d'infusione AC Flexlink B.Cap 8/60</t>
  </si>
  <si>
    <t>4626435001</t>
  </si>
  <si>
    <t>ADPI04020022</t>
  </si>
  <si>
    <t>AC Flexlink Blu Cap cannula 8 mm</t>
  </si>
  <si>
    <t>4626567001</t>
  </si>
  <si>
    <t>Combo kit Extra</t>
  </si>
  <si>
    <t xml:space="preserve">Set per infusione con cannula  da 9 mm e catetere da 58 cm - Quick Set QR </t>
  </si>
  <si>
    <t xml:space="preserve">Siringhe MiniMed da 3 ml </t>
  </si>
  <si>
    <t xml:space="preserve">Set per infusione con cannula  da 6 mm e catetere da 58 cm - Quick Set QR </t>
  </si>
  <si>
    <t>n° 50 cartuccia in plastica completa di ago e tappo  (200 U)</t>
  </si>
  <si>
    <t>n° 5 conf. Inset II con set infusionale da cm. (10 agghi cannula + 10 cateteri)</t>
  </si>
  <si>
    <t>100-410-01</t>
  </si>
  <si>
    <t>n° 1 cappuccio Batteria IR-1200</t>
  </si>
  <si>
    <t>n° 3 conf. da 10 aghi e 10 cateteri Pureline Comfort cm. 60</t>
  </si>
  <si>
    <t>Set d'infusione Accu-Chek Flexlink Blue Cap 8/60</t>
  </si>
  <si>
    <t>Ago cannula Accu-Chek Flexlink Blue Cap cannula 8 mm</t>
  </si>
  <si>
    <t>ADPI04020005</t>
  </si>
  <si>
    <t>ADPI04020018</t>
  </si>
  <si>
    <t>ADPI04020009</t>
  </si>
  <si>
    <t>ADPI04020010</t>
  </si>
  <si>
    <t>ADPI04020017</t>
  </si>
  <si>
    <t>Viale Porto Torres 64 - 07100 Sassari</t>
  </si>
  <si>
    <t>P.I. 00268210903</t>
  </si>
  <si>
    <t>Tel. 079/2675033 - fax 079/2675042</t>
  </si>
  <si>
    <t>offerta AM/219 as del 11/06/08</t>
  </si>
  <si>
    <t>Piazza Indro Montanelli 30 - 20099 Sesto San Giovanni 30</t>
  </si>
  <si>
    <t>P.I. 09238800156</t>
  </si>
  <si>
    <t>Tel. 02/241371 -  fax  02/241381</t>
  </si>
  <si>
    <t>offerta Prot. 4402/08RF/td del 10/06/08</t>
  </si>
  <si>
    <t>100 pz.</t>
  </si>
  <si>
    <t>Viale G. B. Stucchi 110 - 20052 Monza</t>
  </si>
  <si>
    <t>P.I. 10181220152</t>
  </si>
  <si>
    <t>Tel. 039/2817684 -  fax  039/2817292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</si>
</sst>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_-[$€-2]\ * #,##0.00_-;\-[$€-2]\ * #,##0.00_-;_-[$€-2]\ * &quot;-&quot;??_-;_-@_-"/>
    <numFmt numFmtId="181" formatCode="_-[$€-2]\ * #,##0.0_-;\-[$€-2]\ * #,##0.0_-;_-[$€-2]\ * &quot;-&quot;??_-;_-@_-"/>
    <numFmt numFmtId="182" formatCode="_-[$€-2]\ * #,##0_-;\-[$€-2]\ * #,##0_-;_-[$€-2]\ * &quot;-&quot;??_-;_-@_-"/>
    <numFmt numFmtId="183" formatCode="_-[$€-2]\ * #,##0.000_-;\-[$€-2]\ * #,##0.000_-;_-[$€-2]\ * &quot;-&quot;??_-;_-@_-"/>
    <numFmt numFmtId="184" formatCode="_-[$€-2]\ * #,##0.0000_-;\-[$€-2]\ * #,##0.0000_-;_-[$€-2]\ * &quot;-&quot;??_-;_-@_-"/>
    <numFmt numFmtId="185" formatCode="_-[$€-2]\ * #,##0.00000_-;\-[$€-2]\ * #,##0.00000_-;_-[$€-2]\ * &quot;-&quot;??_-;_-@_-"/>
    <numFmt numFmtId="186" formatCode="_-[$€-2]\ * #,##0.000000_-;\-[$€-2]\ * #,##0.000000_-;_-[$€-2]\ 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€-2]\ #,##0.00000"/>
    <numFmt numFmtId="192" formatCode="[$€-2]\ #,##0.00"/>
    <numFmt numFmtId="193" formatCode="[$€-2]\ #,##0.000"/>
    <numFmt numFmtId="194" formatCode="[$€-2]\ #,##0.0000"/>
    <numFmt numFmtId="195" formatCode="_-[$L.-410]\ * #,##0_-;\-[$L.-410]\ * #,##0_-"/>
    <numFmt numFmtId="196" formatCode="0.0"/>
    <numFmt numFmtId="197" formatCode="_-&quot;€&quot;* #,##0.000_-;\-&quot;€&quot;* #,##0.000_-;_-&quot;€&quot;* &quot;-&quot;??_-;_-@_-"/>
    <numFmt numFmtId="198" formatCode="_-&quot;€&quot;* #,##0.0000_-;\-&quot;€&quot;* #,##0.0000_-;_-&quot;€&quot;* &quot;-&quot;??_-;_-@_-"/>
    <numFmt numFmtId="199" formatCode="&quot;€&quot;\ #,##0.000;\-&quot;€&quot;\ #,##0.000"/>
    <numFmt numFmtId="200" formatCode="&quot;€&quot;\ #,##0.0000;\-&quot;€&quot;\ #,##0.0000"/>
    <numFmt numFmtId="201" formatCode="&quot;€&quot;\ #,##0.00000;\-&quot;€&quot;\ #,##0.00000"/>
    <numFmt numFmtId="202" formatCode="[$€-2]\ #,##0.000000"/>
    <numFmt numFmtId="203" formatCode="_-[$€-2]\ * #,##0.0000_-;\-[$€-2]\ * #,##0.0000_-;_-[$€-2]\ * &quot;-&quot;????_-;_-@_-"/>
    <numFmt numFmtId="204" formatCode="&quot;€&quot;\ #,##0.00"/>
    <numFmt numFmtId="205" formatCode="&quot;€&quot;\ #,##0.000000;\-&quot;€&quot;\ #,##0.000000"/>
    <numFmt numFmtId="206" formatCode="_-* #,##0.000_-;\-* #,##0.000_-;_-* &quot;-&quot;???_-;_-@_-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179" fontId="2" fillId="0" borderId="0" xfId="18" applyNumberFormat="1" applyFont="1" applyBorder="1" applyAlignment="1">
      <alignment horizontal="center" vertical="center" wrapText="1" shrinkToFit="1"/>
    </xf>
    <xf numFmtId="179" fontId="1" fillId="0" borderId="0" xfId="18" applyNumberFormat="1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180" fontId="5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191" fontId="1" fillId="0" borderId="0" xfId="17" applyNumberFormat="1" applyFont="1" applyFill="1" applyBorder="1" applyAlignment="1">
      <alignment horizontal="center" vertical="center" wrapText="1" shrinkToFit="1"/>
    </xf>
    <xf numFmtId="179" fontId="1" fillId="0" borderId="0" xfId="18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80" fontId="1" fillId="0" borderId="0" xfId="17" applyNumberFormat="1" applyFont="1" applyFill="1" applyBorder="1" applyAlignment="1">
      <alignment horizontal="center" vertical="center" wrapText="1" shrinkToFit="1"/>
    </xf>
    <xf numFmtId="179" fontId="1" fillId="0" borderId="0" xfId="18" applyNumberFormat="1" applyFont="1" applyFill="1" applyBorder="1" applyAlignment="1">
      <alignment horizontal="right" vertical="center" wrapText="1" shrinkToFit="1"/>
    </xf>
    <xf numFmtId="179" fontId="1" fillId="0" borderId="0" xfId="18" applyNumberFormat="1" applyFont="1" applyFill="1" applyBorder="1" applyAlignment="1">
      <alignment horizontal="center" vertical="center" wrapText="1" shrinkToFit="1"/>
    </xf>
    <xf numFmtId="9" fontId="1" fillId="0" borderId="0" xfId="2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1" fontId="1" fillId="0" borderId="0" xfId="18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1" fillId="0" borderId="0" xfId="18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180" fontId="1" fillId="0" borderId="0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79" fontId="7" fillId="0" borderId="0" xfId="18" applyNumberFormat="1" applyFont="1" applyBorder="1" applyAlignment="1">
      <alignment horizontal="left" vertical="center" wrapText="1" shrinkToFit="1"/>
    </xf>
    <xf numFmtId="200" fontId="3" fillId="0" borderId="0" xfId="17" applyNumberFormat="1" applyFont="1" applyFill="1" applyBorder="1" applyAlignment="1">
      <alignment horizontal="right" vertical="center" wrapText="1" shrinkToFit="1"/>
    </xf>
    <xf numFmtId="200" fontId="3" fillId="0" borderId="0" xfId="17" applyNumberFormat="1" applyFont="1" applyFill="1" applyBorder="1" applyAlignment="1">
      <alignment horizontal="center" vertical="center" wrapText="1" shrinkToFit="1"/>
    </xf>
    <xf numFmtId="180" fontId="1" fillId="0" borderId="0" xfId="17" applyNumberFormat="1" applyFont="1" applyFill="1" applyBorder="1" applyAlignment="1">
      <alignment horizontal="right" vertical="center" wrapText="1" shrinkToFit="1"/>
    </xf>
    <xf numFmtId="179" fontId="5" fillId="0" borderId="0" xfId="18" applyNumberFormat="1" applyFont="1" applyFill="1" applyBorder="1" applyAlignment="1">
      <alignment horizontal="center" vertical="center" wrapText="1" shrinkToFit="1"/>
    </xf>
    <xf numFmtId="179" fontId="5" fillId="0" borderId="0" xfId="18" applyNumberFormat="1" applyFont="1" applyBorder="1" applyAlignment="1">
      <alignment horizontal="right" vertical="center" wrapText="1" shrinkToFit="1"/>
    </xf>
    <xf numFmtId="180" fontId="5" fillId="0" borderId="0" xfId="17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179" fontId="11" fillId="0" borderId="0" xfId="18" applyNumberFormat="1" applyFont="1" applyFill="1" applyBorder="1" applyAlignment="1">
      <alignment horizontal="right" vertical="center" wrapText="1" shrinkToFit="1"/>
    </xf>
    <xf numFmtId="200" fontId="1" fillId="0" borderId="0" xfId="17" applyNumberFormat="1" applyFont="1" applyFill="1" applyBorder="1" applyAlignment="1">
      <alignment horizontal="right" vertical="center" wrapText="1" shrinkToFit="1"/>
    </xf>
    <xf numFmtId="9" fontId="1" fillId="0" borderId="0" xfId="20" applyFont="1" applyFill="1" applyBorder="1" applyAlignment="1">
      <alignment horizontal="center" vertical="center" wrapText="1" shrinkToFit="1"/>
    </xf>
    <xf numFmtId="204" fontId="1" fillId="0" borderId="0" xfId="17" applyNumberFormat="1" applyFont="1" applyFill="1" applyBorder="1" applyAlignment="1">
      <alignment horizontal="right" vertical="center" wrapText="1" shrinkToFit="1"/>
    </xf>
    <xf numFmtId="7" fontId="1" fillId="0" borderId="0" xfId="17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80" fontId="1" fillId="0" borderId="0" xfId="17" applyNumberFormat="1" applyFont="1" applyFill="1" applyBorder="1" applyAlignment="1">
      <alignment horizontal="right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84" fontId="7" fillId="0" borderId="0" xfId="17" applyNumberFormat="1" applyFont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79" fontId="2" fillId="0" borderId="0" xfId="18" applyNumberFormat="1" applyFont="1" applyFill="1" applyBorder="1" applyAlignment="1">
      <alignment horizontal="center" vertical="center" wrapText="1" shrinkToFit="1"/>
    </xf>
    <xf numFmtId="184" fontId="7" fillId="0" borderId="0" xfId="17" applyNumberFormat="1" applyFont="1" applyFill="1" applyBorder="1" applyAlignment="1">
      <alignment horizontal="center" vertical="center" wrapText="1" shrinkToFit="1"/>
    </xf>
    <xf numFmtId="200" fontId="8" fillId="0" borderId="0" xfId="18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184" fontId="1" fillId="0" borderId="0" xfId="17" applyNumberFormat="1" applyFont="1" applyFill="1" applyBorder="1" applyAlignment="1">
      <alignment vertical="center" wrapText="1" shrinkToFit="1"/>
    </xf>
    <xf numFmtId="200" fontId="1" fillId="0" borderId="0" xfId="0" applyNumberFormat="1" applyFont="1" applyFill="1" applyBorder="1" applyAlignment="1">
      <alignment horizontal="right" vertical="center" wrapText="1" shrinkToFit="1"/>
    </xf>
    <xf numFmtId="200" fontId="1" fillId="0" borderId="0" xfId="0" applyNumberFormat="1" applyFont="1" applyFill="1" applyBorder="1" applyAlignment="1">
      <alignment vertical="center" wrapText="1" shrinkToFit="1"/>
    </xf>
    <xf numFmtId="184" fontId="1" fillId="0" borderId="0" xfId="17" applyNumberFormat="1" applyFont="1" applyFill="1" applyBorder="1" applyAlignment="1">
      <alignment horizontal="right" vertical="center" wrapText="1" shrinkToFit="1"/>
    </xf>
    <xf numFmtId="194" fontId="1" fillId="0" borderId="0" xfId="17" applyNumberFormat="1" applyFont="1" applyFill="1" applyBorder="1" applyAlignment="1">
      <alignment horizontal="right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199" fontId="2" fillId="0" borderId="0" xfId="18" applyNumberFormat="1" applyFont="1" applyFill="1" applyBorder="1" applyAlignment="1">
      <alignment horizontal="right" vertical="center" wrapText="1" shrinkToFit="1"/>
    </xf>
    <xf numFmtId="184" fontId="1" fillId="0" borderId="0" xfId="17" applyNumberFormat="1" applyFont="1" applyFill="1" applyBorder="1" applyAlignment="1">
      <alignment horizontal="center" vertical="center" wrapText="1" shrinkToFit="1"/>
    </xf>
    <xf numFmtId="200" fontId="1" fillId="0" borderId="0" xfId="0" applyNumberFormat="1" applyFont="1" applyFill="1" applyBorder="1" applyAlignment="1">
      <alignment horizontal="center" vertical="center" wrapText="1" shrinkToFit="1"/>
    </xf>
    <xf numFmtId="184" fontId="2" fillId="0" borderId="0" xfId="17" applyNumberFormat="1" applyFont="1" applyFill="1" applyBorder="1" applyAlignment="1">
      <alignment horizontal="center" vertical="center" wrapText="1" shrinkToFit="1"/>
    </xf>
    <xf numFmtId="200" fontId="2" fillId="0" borderId="0" xfId="18" applyNumberFormat="1" applyFont="1" applyFill="1" applyBorder="1" applyAlignment="1">
      <alignment horizontal="right" vertical="center" wrapText="1" shrinkToFit="1"/>
    </xf>
    <xf numFmtId="200" fontId="2" fillId="0" borderId="0" xfId="18" applyNumberFormat="1" applyFont="1" applyFill="1" applyBorder="1" applyAlignment="1">
      <alignment horizontal="center" vertical="center" wrapText="1" shrinkToFit="1"/>
    </xf>
    <xf numFmtId="179" fontId="5" fillId="0" borderId="0" xfId="18" applyNumberFormat="1" applyFont="1" applyFill="1" applyBorder="1" applyAlignment="1">
      <alignment horizontal="right" vertical="center" wrapText="1" shrinkToFit="1"/>
    </xf>
    <xf numFmtId="200" fontId="5" fillId="0" borderId="0" xfId="17" applyNumberFormat="1" applyFont="1" applyFill="1" applyBorder="1" applyAlignment="1">
      <alignment horizontal="right" vertical="center" wrapText="1" shrinkToFit="1"/>
    </xf>
    <xf numFmtId="9" fontId="5" fillId="0" borderId="0" xfId="20" applyFont="1" applyFill="1" applyBorder="1" applyAlignment="1">
      <alignment horizontal="center" vertical="center" wrapText="1" shrinkToFit="1"/>
    </xf>
    <xf numFmtId="204" fontId="5" fillId="0" borderId="0" xfId="17" applyNumberFormat="1" applyFont="1" applyFill="1" applyBorder="1" applyAlignment="1">
      <alignment horizontal="right" vertical="center" wrapText="1" shrinkToFit="1"/>
    </xf>
    <xf numFmtId="7" fontId="5" fillId="0" borderId="0" xfId="17" applyNumberFormat="1" applyFont="1" applyFill="1" applyBorder="1" applyAlignment="1">
      <alignment horizontal="right" vertical="center" wrapText="1" shrinkToFit="1"/>
    </xf>
    <xf numFmtId="200" fontId="5" fillId="0" borderId="0" xfId="0" applyNumberFormat="1" applyFont="1" applyFill="1" applyBorder="1" applyAlignment="1">
      <alignment horizontal="center" vertical="center" wrapText="1" shrinkToFit="1"/>
    </xf>
    <xf numFmtId="184" fontId="3" fillId="0" borderId="0" xfId="17" applyNumberFormat="1" applyFont="1" applyFill="1" applyBorder="1" applyAlignment="1">
      <alignment horizontal="center" vertical="center" wrapText="1" shrinkToFit="1"/>
    </xf>
    <xf numFmtId="179" fontId="7" fillId="0" borderId="0" xfId="18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200" fontId="1" fillId="0" borderId="0" xfId="18" applyNumberFormat="1" applyFont="1" applyFill="1" applyBorder="1" applyAlignment="1">
      <alignment horizontal="right" vertical="center" wrapText="1" shrinkToFit="1"/>
    </xf>
    <xf numFmtId="199" fontId="1" fillId="0" borderId="0" xfId="18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201" fontId="1" fillId="0" borderId="0" xfId="18" applyNumberFormat="1" applyFont="1" applyFill="1" applyBorder="1" applyAlignment="1">
      <alignment horizontal="right" vertical="center" wrapText="1" shrinkToFit="1"/>
    </xf>
    <xf numFmtId="184" fontId="1" fillId="0" borderId="0" xfId="17" applyNumberFormat="1" applyFont="1" applyFill="1" applyBorder="1" applyAlignment="1">
      <alignment horizontal="center" vertical="center" wrapText="1" shrinkToFit="1"/>
    </xf>
    <xf numFmtId="200" fontId="1" fillId="0" borderId="0" xfId="18" applyNumberFormat="1" applyFont="1" applyFill="1" applyBorder="1" applyAlignment="1">
      <alignment horizontal="center" vertical="center" wrapText="1" shrinkToFit="1"/>
    </xf>
    <xf numFmtId="184" fontId="7" fillId="0" borderId="0" xfId="17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D62">
      <selection activeCell="L62" sqref="L1:M16384"/>
    </sheetView>
  </sheetViews>
  <sheetFormatPr defaultColWidth="9.140625" defaultRowHeight="27" customHeight="1"/>
  <cols>
    <col min="1" max="1" width="11.28125" style="55" customWidth="1"/>
    <col min="2" max="2" width="6.8515625" style="10" customWidth="1"/>
    <col min="3" max="3" width="46.140625" style="11" customWidth="1"/>
    <col min="4" max="4" width="12.140625" style="17" customWidth="1"/>
    <col min="5" max="5" width="6.57421875" style="20" customWidth="1"/>
    <col min="6" max="6" width="12.8515625" style="63" customWidth="1"/>
    <col min="7" max="7" width="12.57421875" style="57" customWidth="1"/>
    <col min="8" max="8" width="4.421875" style="57" customWidth="1"/>
    <col min="9" max="9" width="12.57421875" style="57" customWidth="1"/>
    <col min="10" max="10" width="16.140625" style="57" customWidth="1"/>
    <col min="11" max="11" width="9.00390625" style="64" customWidth="1"/>
    <col min="12" max="13" width="9.140625" style="20" customWidth="1"/>
    <col min="14" max="16384" width="9.140625" style="11" customWidth="1"/>
  </cols>
  <sheetData>
    <row r="1" spans="1:11" ht="36" customHeight="1">
      <c r="A1" s="50" t="s">
        <v>26</v>
      </c>
      <c r="C1" s="51" t="s">
        <v>35</v>
      </c>
      <c r="D1" s="25" t="s">
        <v>0</v>
      </c>
      <c r="E1" s="52" t="s">
        <v>23</v>
      </c>
      <c r="F1" s="53" t="s">
        <v>37</v>
      </c>
      <c r="G1" s="54" t="s">
        <v>42</v>
      </c>
      <c r="H1" s="54" t="s">
        <v>71</v>
      </c>
      <c r="I1" s="54" t="s">
        <v>72</v>
      </c>
      <c r="J1" s="54" t="s">
        <v>73</v>
      </c>
      <c r="K1" s="54" t="s">
        <v>38</v>
      </c>
    </row>
    <row r="2" spans="1:13" s="36" customFormat="1" ht="21" customHeight="1">
      <c r="A2" s="10"/>
      <c r="B2" s="10"/>
      <c r="C2" s="10" t="s">
        <v>137</v>
      </c>
      <c r="D2" s="10"/>
      <c r="E2" s="17"/>
      <c r="F2" s="81"/>
      <c r="G2" s="82"/>
      <c r="H2" s="82"/>
      <c r="I2" s="82"/>
      <c r="J2" s="82"/>
      <c r="K2" s="82"/>
      <c r="L2" s="10"/>
      <c r="M2" s="10"/>
    </row>
    <row r="3" spans="1:13" s="36" customFormat="1" ht="21" customHeight="1">
      <c r="A3" s="10"/>
      <c r="B3" s="10"/>
      <c r="C3" s="10" t="s">
        <v>138</v>
      </c>
      <c r="D3" s="10"/>
      <c r="E3" s="17"/>
      <c r="F3" s="81"/>
      <c r="G3" s="82"/>
      <c r="H3" s="82"/>
      <c r="I3" s="82"/>
      <c r="J3" s="82"/>
      <c r="K3" s="82"/>
      <c r="L3" s="10"/>
      <c r="M3" s="10"/>
    </row>
    <row r="4" spans="1:13" s="36" customFormat="1" ht="21" customHeight="1">
      <c r="A4" s="10"/>
      <c r="B4" s="10"/>
      <c r="C4" s="10" t="s">
        <v>139</v>
      </c>
      <c r="D4" s="10"/>
      <c r="E4" s="17"/>
      <c r="F4" s="81"/>
      <c r="G4" s="82"/>
      <c r="H4" s="82"/>
      <c r="I4" s="82"/>
      <c r="J4" s="82"/>
      <c r="K4" s="82"/>
      <c r="L4" s="10"/>
      <c r="M4" s="10"/>
    </row>
    <row r="5" spans="1:11" ht="23.25" customHeight="1">
      <c r="A5" s="50"/>
      <c r="C5" s="51" t="s">
        <v>140</v>
      </c>
      <c r="D5" s="25"/>
      <c r="E5" s="52"/>
      <c r="F5" s="53"/>
      <c r="G5" s="54"/>
      <c r="H5" s="54"/>
      <c r="I5" s="54"/>
      <c r="J5" s="54"/>
      <c r="K5" s="54"/>
    </row>
    <row r="6" spans="2:13" ht="26.25" customHeight="1">
      <c r="B6" s="25"/>
      <c r="C6" s="25" t="s">
        <v>46</v>
      </c>
      <c r="D6" s="25"/>
      <c r="E6" s="52"/>
      <c r="F6" s="65"/>
      <c r="G6" s="66"/>
      <c r="H6" s="66"/>
      <c r="I6" s="66"/>
      <c r="J6" s="66"/>
      <c r="K6" s="67"/>
      <c r="L6" s="19"/>
      <c r="M6" s="11"/>
    </row>
    <row r="7" spans="1:13" ht="27.75" customHeight="1">
      <c r="A7" s="28" t="s">
        <v>111</v>
      </c>
      <c r="B7" s="10">
        <v>1</v>
      </c>
      <c r="C7" s="11" t="s">
        <v>79</v>
      </c>
      <c r="D7" s="17" t="s">
        <v>110</v>
      </c>
      <c r="E7" s="16">
        <v>6</v>
      </c>
      <c r="F7" s="32">
        <v>1493</v>
      </c>
      <c r="G7" s="39">
        <f>SUM(E7)*F7</f>
        <v>8958</v>
      </c>
      <c r="H7" s="40">
        <v>0.04</v>
      </c>
      <c r="I7" s="41">
        <f>SUM(G7*4/100)</f>
        <v>358.32</v>
      </c>
      <c r="J7" s="42">
        <f>SUM(G7)+I7</f>
        <v>9316.32</v>
      </c>
      <c r="L7" s="19"/>
      <c r="M7" s="11"/>
    </row>
    <row r="8" spans="1:13" ht="27.75" customHeight="1">
      <c r="A8" s="28"/>
      <c r="C8" s="44" t="s">
        <v>125</v>
      </c>
      <c r="D8" s="33" t="s">
        <v>78</v>
      </c>
      <c r="E8" s="16"/>
      <c r="F8" s="32"/>
      <c r="G8" s="39"/>
      <c r="H8" s="40"/>
      <c r="I8" s="41"/>
      <c r="J8" s="42"/>
      <c r="L8" s="19"/>
      <c r="M8" s="11"/>
    </row>
    <row r="9" spans="1:13" ht="27.75" customHeight="1">
      <c r="A9" s="28"/>
      <c r="C9" s="44" t="s">
        <v>126</v>
      </c>
      <c r="D9" s="33" t="s">
        <v>127</v>
      </c>
      <c r="E9" s="16"/>
      <c r="F9" s="32"/>
      <c r="G9" s="39"/>
      <c r="H9" s="40"/>
      <c r="I9" s="41"/>
      <c r="J9" s="42"/>
      <c r="L9" s="19"/>
      <c r="M9" s="11"/>
    </row>
    <row r="10" spans="1:13" ht="27.75" customHeight="1">
      <c r="A10" s="28"/>
      <c r="C10" s="44" t="s">
        <v>80</v>
      </c>
      <c r="D10" s="33" t="s">
        <v>87</v>
      </c>
      <c r="E10" s="16"/>
      <c r="F10" s="32"/>
      <c r="G10" s="39"/>
      <c r="H10" s="40"/>
      <c r="I10" s="41"/>
      <c r="J10" s="42"/>
      <c r="L10" s="19"/>
      <c r="M10" s="11"/>
    </row>
    <row r="11" spans="1:13" ht="27.75" customHeight="1">
      <c r="A11" s="28"/>
      <c r="C11" s="44" t="s">
        <v>128</v>
      </c>
      <c r="D11" s="33" t="s">
        <v>88</v>
      </c>
      <c r="E11" s="16"/>
      <c r="F11" s="32"/>
      <c r="G11" s="39"/>
      <c r="H11" s="40"/>
      <c r="I11" s="41"/>
      <c r="J11" s="42"/>
      <c r="L11" s="19"/>
      <c r="M11" s="11"/>
    </row>
    <row r="12" spans="1:13" ht="27.75" customHeight="1">
      <c r="A12" s="28"/>
      <c r="C12" s="44" t="s">
        <v>82</v>
      </c>
      <c r="D12" s="33">
        <v>626263</v>
      </c>
      <c r="E12" s="16"/>
      <c r="F12" s="32"/>
      <c r="G12" s="39"/>
      <c r="H12" s="40"/>
      <c r="I12" s="41"/>
      <c r="J12" s="42"/>
      <c r="L12" s="19"/>
      <c r="M12" s="11"/>
    </row>
    <row r="13" spans="1:13" ht="27.75" customHeight="1">
      <c r="A13" s="28"/>
      <c r="C13" s="44"/>
      <c r="D13" s="33"/>
      <c r="E13" s="16"/>
      <c r="F13" s="32"/>
      <c r="G13" s="39"/>
      <c r="H13" s="40"/>
      <c r="I13" s="41"/>
      <c r="J13" s="42"/>
      <c r="L13" s="19"/>
      <c r="M13" s="11"/>
    </row>
    <row r="14" spans="1:13" ht="27.75" customHeight="1">
      <c r="A14" s="28" t="s">
        <v>92</v>
      </c>
      <c r="B14" s="10">
        <v>2</v>
      </c>
      <c r="C14" s="11" t="s">
        <v>83</v>
      </c>
      <c r="D14" s="17" t="s">
        <v>89</v>
      </c>
      <c r="E14" s="16">
        <v>6</v>
      </c>
      <c r="F14" s="32">
        <v>865</v>
      </c>
      <c r="G14" s="39">
        <f>SUM(E14)*F14</f>
        <v>5190</v>
      </c>
      <c r="H14" s="40">
        <v>0.04</v>
      </c>
      <c r="I14" s="41">
        <f>SUM(G14*4/100)</f>
        <v>207.6</v>
      </c>
      <c r="J14" s="42">
        <f>SUM(G14)+I14</f>
        <v>5397.6</v>
      </c>
      <c r="L14" s="19"/>
      <c r="M14" s="11"/>
    </row>
    <row r="15" spans="1:12" s="44" customFormat="1" ht="21" customHeight="1">
      <c r="A15" s="48"/>
      <c r="B15" s="45"/>
      <c r="C15" s="44" t="s">
        <v>84</v>
      </c>
      <c r="D15" s="33" t="s">
        <v>78</v>
      </c>
      <c r="E15" s="68"/>
      <c r="F15" s="35"/>
      <c r="G15" s="69"/>
      <c r="H15" s="70"/>
      <c r="I15" s="71"/>
      <c r="J15" s="72"/>
      <c r="K15" s="73"/>
      <c r="L15" s="43"/>
    </row>
    <row r="16" spans="1:12" s="44" customFormat="1" ht="21" customHeight="1">
      <c r="A16" s="48"/>
      <c r="B16" s="45"/>
      <c r="C16" s="44" t="s">
        <v>129</v>
      </c>
      <c r="D16" s="33" t="s">
        <v>86</v>
      </c>
      <c r="E16" s="68"/>
      <c r="F16" s="35"/>
      <c r="G16" s="69"/>
      <c r="H16" s="70"/>
      <c r="I16" s="71"/>
      <c r="J16" s="72"/>
      <c r="K16" s="73"/>
      <c r="L16" s="43"/>
    </row>
    <row r="17" spans="1:12" s="44" customFormat="1" ht="21" customHeight="1">
      <c r="A17" s="48"/>
      <c r="B17" s="45"/>
      <c r="C17" s="44" t="s">
        <v>80</v>
      </c>
      <c r="D17" s="33" t="s">
        <v>87</v>
      </c>
      <c r="E17" s="68"/>
      <c r="F17" s="35"/>
      <c r="G17" s="69"/>
      <c r="H17" s="70"/>
      <c r="I17" s="71"/>
      <c r="J17" s="72"/>
      <c r="K17" s="73"/>
      <c r="L17" s="43"/>
    </row>
    <row r="18" spans="1:12" s="44" customFormat="1" ht="21" customHeight="1">
      <c r="A18" s="48"/>
      <c r="B18" s="45"/>
      <c r="C18" s="44" t="s">
        <v>128</v>
      </c>
      <c r="D18" s="33" t="s">
        <v>88</v>
      </c>
      <c r="E18" s="68"/>
      <c r="F18" s="35"/>
      <c r="G18" s="69"/>
      <c r="H18" s="70"/>
      <c r="I18" s="71"/>
      <c r="J18" s="72"/>
      <c r="K18" s="73"/>
      <c r="L18" s="43"/>
    </row>
    <row r="19" spans="1:12" s="44" customFormat="1" ht="21" customHeight="1">
      <c r="A19" s="48"/>
      <c r="B19" s="45"/>
      <c r="C19" s="44" t="s">
        <v>82</v>
      </c>
      <c r="D19" s="33">
        <v>626263</v>
      </c>
      <c r="E19" s="68"/>
      <c r="F19" s="35"/>
      <c r="G19" s="69"/>
      <c r="H19" s="70"/>
      <c r="I19" s="71"/>
      <c r="J19" s="72"/>
      <c r="K19" s="73"/>
      <c r="L19" s="43"/>
    </row>
    <row r="20" spans="1:12" s="44" customFormat="1" ht="21" customHeight="1">
      <c r="A20" s="48"/>
      <c r="B20" s="45"/>
      <c r="D20" s="33"/>
      <c r="E20" s="68"/>
      <c r="F20" s="35"/>
      <c r="G20" s="69"/>
      <c r="H20" s="70"/>
      <c r="I20" s="71"/>
      <c r="J20" s="72"/>
      <c r="K20" s="73"/>
      <c r="L20" s="43"/>
    </row>
    <row r="21" spans="1:12" s="44" customFormat="1" ht="21" customHeight="1">
      <c r="A21" s="48"/>
      <c r="B21" s="45"/>
      <c r="D21" s="33"/>
      <c r="E21" s="68"/>
      <c r="F21" s="35"/>
      <c r="G21" s="74" t="s">
        <v>43</v>
      </c>
      <c r="H21" s="30"/>
      <c r="I21" s="31" t="s">
        <v>72</v>
      </c>
      <c r="J21" s="74" t="s">
        <v>74</v>
      </c>
      <c r="K21" s="73"/>
      <c r="L21" s="43"/>
    </row>
    <row r="22" spans="1:13" ht="27" customHeight="1">
      <c r="A22" s="50"/>
      <c r="B22" s="25"/>
      <c r="C22" s="25"/>
      <c r="D22" s="25"/>
      <c r="E22" s="83" t="s">
        <v>43</v>
      </c>
      <c r="F22" s="84"/>
      <c r="G22" s="62">
        <f>SUM(G7:G14)</f>
        <v>14148</v>
      </c>
      <c r="H22" s="62"/>
      <c r="I22" s="62">
        <f>SUM(I4:I14)</f>
        <v>565.92</v>
      </c>
      <c r="J22" s="62">
        <f>SUM(J3:J14)</f>
        <v>14713.92</v>
      </c>
      <c r="K22" s="11"/>
      <c r="L22" s="19"/>
      <c r="M22" s="11"/>
    </row>
    <row r="23" spans="1:13" ht="27" customHeight="1">
      <c r="A23" s="50"/>
      <c r="B23" s="25"/>
      <c r="C23" s="25"/>
      <c r="D23" s="25"/>
      <c r="E23" s="75"/>
      <c r="F23" s="76"/>
      <c r="G23" s="62"/>
      <c r="H23" s="62"/>
      <c r="I23" s="62"/>
      <c r="J23" s="62"/>
      <c r="K23" s="11"/>
      <c r="L23" s="19"/>
      <c r="M23" s="11"/>
    </row>
    <row r="24" spans="1:11" ht="36" customHeight="1">
      <c r="A24" s="50" t="s">
        <v>26</v>
      </c>
      <c r="C24" s="51" t="s">
        <v>27</v>
      </c>
      <c r="D24" s="25" t="s">
        <v>0</v>
      </c>
      <c r="E24" s="52" t="s">
        <v>23</v>
      </c>
      <c r="F24" s="53" t="s">
        <v>37</v>
      </c>
      <c r="G24" s="54" t="s">
        <v>42</v>
      </c>
      <c r="H24" s="54" t="s">
        <v>71</v>
      </c>
      <c r="I24" s="54" t="s">
        <v>72</v>
      </c>
      <c r="J24" s="54" t="s">
        <v>73</v>
      </c>
      <c r="K24" s="54" t="s">
        <v>38</v>
      </c>
    </row>
    <row r="25" spans="1:13" s="36" customFormat="1" ht="21" customHeight="1">
      <c r="A25" s="10"/>
      <c r="B25" s="10"/>
      <c r="C25" s="10" t="s">
        <v>141</v>
      </c>
      <c r="D25" s="10"/>
      <c r="E25" s="17"/>
      <c r="F25" s="81"/>
      <c r="G25" s="82"/>
      <c r="H25" s="82"/>
      <c r="I25" s="82"/>
      <c r="J25" s="82"/>
      <c r="K25" s="82"/>
      <c r="L25" s="10"/>
      <c r="M25" s="10"/>
    </row>
    <row r="26" spans="1:13" s="36" customFormat="1" ht="21" customHeight="1">
      <c r="A26" s="10"/>
      <c r="B26" s="10"/>
      <c r="C26" s="10" t="s">
        <v>142</v>
      </c>
      <c r="D26" s="10"/>
      <c r="E26" s="17"/>
      <c r="F26" s="81"/>
      <c r="G26" s="82"/>
      <c r="H26" s="82"/>
      <c r="I26" s="82"/>
      <c r="J26" s="82"/>
      <c r="K26" s="82"/>
      <c r="L26" s="10"/>
      <c r="M26" s="10"/>
    </row>
    <row r="27" spans="1:13" s="36" customFormat="1" ht="21" customHeight="1">
      <c r="A27" s="10"/>
      <c r="B27" s="10"/>
      <c r="C27" s="10" t="s">
        <v>143</v>
      </c>
      <c r="D27" s="10"/>
      <c r="E27" s="17"/>
      <c r="F27" s="81"/>
      <c r="G27" s="82"/>
      <c r="H27" s="82"/>
      <c r="I27" s="82"/>
      <c r="J27" s="82"/>
      <c r="K27" s="82"/>
      <c r="L27" s="10"/>
      <c r="M27" s="10"/>
    </row>
    <row r="28" spans="1:11" ht="23.25" customHeight="1">
      <c r="A28" s="50"/>
      <c r="C28" s="51" t="s">
        <v>144</v>
      </c>
      <c r="D28" s="25"/>
      <c r="E28" s="52"/>
      <c r="F28" s="53"/>
      <c r="G28" s="54"/>
      <c r="H28" s="54"/>
      <c r="I28" s="54"/>
      <c r="J28" s="54"/>
      <c r="K28" s="54"/>
    </row>
    <row r="29" spans="2:13" ht="27" customHeight="1">
      <c r="B29" s="25"/>
      <c r="C29" s="25" t="s">
        <v>44</v>
      </c>
      <c r="D29" s="11"/>
      <c r="E29" s="11"/>
      <c r="F29" s="56"/>
      <c r="K29" s="58"/>
      <c r="L29" s="19"/>
      <c r="M29" s="11"/>
    </row>
    <row r="30" spans="1:13" ht="23.25" customHeight="1">
      <c r="A30" s="28" t="s">
        <v>65</v>
      </c>
      <c r="B30" s="10">
        <v>1</v>
      </c>
      <c r="C30" s="11" t="s">
        <v>60</v>
      </c>
      <c r="D30" s="12" t="s">
        <v>63</v>
      </c>
      <c r="E30" s="16">
        <v>7</v>
      </c>
      <c r="F30" s="59">
        <v>45.71</v>
      </c>
      <c r="G30" s="39">
        <f aca="true" t="shared" si="0" ref="G30:G35">SUM(E30)*F30</f>
        <v>319.97</v>
      </c>
      <c r="H30" s="40">
        <v>0.2</v>
      </c>
      <c r="I30" s="41">
        <f>SUM(G30*20/100)</f>
        <v>63.99400000000001</v>
      </c>
      <c r="J30" s="42">
        <f>SUM(G30)+I30</f>
        <v>383.96400000000006</v>
      </c>
      <c r="K30" s="17" t="s">
        <v>34</v>
      </c>
      <c r="L30" s="19"/>
      <c r="M30" s="27"/>
    </row>
    <row r="31" spans="1:13" ht="23.25" customHeight="1">
      <c r="A31" s="28" t="s">
        <v>91</v>
      </c>
      <c r="B31" s="10">
        <v>2</v>
      </c>
      <c r="C31" s="11" t="s">
        <v>61</v>
      </c>
      <c r="D31" s="12" t="s">
        <v>64</v>
      </c>
      <c r="E31" s="16">
        <v>7</v>
      </c>
      <c r="F31" s="59">
        <v>45.71</v>
      </c>
      <c r="G31" s="39">
        <f t="shared" si="0"/>
        <v>319.97</v>
      </c>
      <c r="H31" s="40">
        <v>0.2</v>
      </c>
      <c r="I31" s="41">
        <f>SUM(G31*20/100)</f>
        <v>63.99400000000001</v>
      </c>
      <c r="J31" s="42">
        <f>SUM(G31)+I31</f>
        <v>383.96400000000006</v>
      </c>
      <c r="K31" s="17" t="s">
        <v>34</v>
      </c>
      <c r="L31" s="19"/>
      <c r="M31" s="27"/>
    </row>
    <row r="32" spans="1:13" ht="23.25" customHeight="1">
      <c r="A32" s="28" t="s">
        <v>90</v>
      </c>
      <c r="B32" s="10">
        <v>3</v>
      </c>
      <c r="C32" s="11" t="s">
        <v>59</v>
      </c>
      <c r="D32" s="12" t="s">
        <v>62</v>
      </c>
      <c r="E32" s="16">
        <v>7</v>
      </c>
      <c r="F32" s="59">
        <v>45.71</v>
      </c>
      <c r="G32" s="39">
        <f t="shared" si="0"/>
        <v>319.97</v>
      </c>
      <c r="H32" s="40">
        <v>0.2</v>
      </c>
      <c r="I32" s="41">
        <f>SUM(G32*20/100)</f>
        <v>63.99400000000001</v>
      </c>
      <c r="J32" s="42">
        <f>SUM(G32)+I32</f>
        <v>383.96400000000006</v>
      </c>
      <c r="K32" s="17" t="s">
        <v>34</v>
      </c>
      <c r="L32" s="19"/>
      <c r="M32" s="27"/>
    </row>
    <row r="33" spans="1:12" ht="31.5" customHeight="1">
      <c r="A33" s="28" t="s">
        <v>24</v>
      </c>
      <c r="B33" s="10">
        <v>4</v>
      </c>
      <c r="C33" s="11" t="s">
        <v>52</v>
      </c>
      <c r="D33" s="12" t="s">
        <v>6</v>
      </c>
      <c r="E33" s="16">
        <v>200</v>
      </c>
      <c r="F33" s="59">
        <v>16.9567</v>
      </c>
      <c r="G33" s="39">
        <f t="shared" si="0"/>
        <v>3391.34</v>
      </c>
      <c r="H33" s="40">
        <v>0.04</v>
      </c>
      <c r="I33" s="41">
        <f>SUM(G33*4/100)</f>
        <v>135.6536</v>
      </c>
      <c r="J33" s="42">
        <f aca="true" t="shared" si="1" ref="J33:J46">SUM(G33)+I33</f>
        <v>3526.9936000000002</v>
      </c>
      <c r="K33" s="17" t="s">
        <v>30</v>
      </c>
      <c r="L33" s="43"/>
    </row>
    <row r="34" spans="1:12" ht="31.5" customHeight="1">
      <c r="A34" s="28" t="s">
        <v>7</v>
      </c>
      <c r="B34" s="10">
        <v>5</v>
      </c>
      <c r="C34" s="11" t="s">
        <v>123</v>
      </c>
      <c r="D34" s="12" t="s">
        <v>8</v>
      </c>
      <c r="E34" s="16">
        <v>600</v>
      </c>
      <c r="F34" s="59">
        <v>3.815</v>
      </c>
      <c r="G34" s="39">
        <f t="shared" si="0"/>
        <v>2289</v>
      </c>
      <c r="H34" s="40">
        <v>0.04</v>
      </c>
      <c r="I34" s="41">
        <f>SUM(G34*4/100)</f>
        <v>91.56</v>
      </c>
      <c r="J34" s="42">
        <f t="shared" si="1"/>
        <v>2380.56</v>
      </c>
      <c r="K34" s="17" t="s">
        <v>28</v>
      </c>
      <c r="L34" s="19"/>
    </row>
    <row r="35" spans="1:17" ht="31.5" customHeight="1">
      <c r="A35" s="28" t="s">
        <v>25</v>
      </c>
      <c r="B35" s="10">
        <v>6</v>
      </c>
      <c r="C35" s="26" t="s">
        <v>47</v>
      </c>
      <c r="D35" s="10" t="s">
        <v>10</v>
      </c>
      <c r="E35" s="16">
        <v>96</v>
      </c>
      <c r="F35" s="59">
        <v>11.4463</v>
      </c>
      <c r="G35" s="39">
        <f t="shared" si="0"/>
        <v>1098.8448</v>
      </c>
      <c r="H35" s="40">
        <v>0.04</v>
      </c>
      <c r="I35" s="41">
        <f>SUM(G35*4/100)</f>
        <v>43.953792</v>
      </c>
      <c r="J35" s="42">
        <f t="shared" si="1"/>
        <v>1142.798592</v>
      </c>
      <c r="K35" s="17" t="s">
        <v>29</v>
      </c>
      <c r="L35" s="19"/>
      <c r="M35" s="11"/>
      <c r="P35" s="47"/>
      <c r="Q35" s="47"/>
    </row>
    <row r="36" spans="1:15" ht="31.5" customHeight="1">
      <c r="A36" s="28" t="s">
        <v>9</v>
      </c>
      <c r="B36" s="20">
        <v>7</v>
      </c>
      <c r="C36" s="36" t="s">
        <v>58</v>
      </c>
      <c r="D36" s="17" t="s">
        <v>57</v>
      </c>
      <c r="E36" s="16">
        <v>132</v>
      </c>
      <c r="F36" s="60">
        <v>3.7675</v>
      </c>
      <c r="G36" s="46">
        <f>SUM(D36:E36)*F36</f>
        <v>497.31</v>
      </c>
      <c r="H36" s="40">
        <v>0.04</v>
      </c>
      <c r="I36" s="41">
        <f>SUM(G36*4/100)</f>
        <v>19.8924</v>
      </c>
      <c r="J36" s="42">
        <f t="shared" si="1"/>
        <v>517.2024</v>
      </c>
      <c r="K36" s="18" t="s">
        <v>70</v>
      </c>
      <c r="L36" s="45"/>
      <c r="N36" s="45"/>
      <c r="O36" s="20"/>
    </row>
    <row r="37" spans="1:17" ht="31.5" customHeight="1">
      <c r="A37" s="28" t="s">
        <v>11</v>
      </c>
      <c r="B37" s="10">
        <v>8</v>
      </c>
      <c r="C37" s="36" t="s">
        <v>50</v>
      </c>
      <c r="D37" s="10" t="s">
        <v>1</v>
      </c>
      <c r="E37" s="16">
        <v>2400</v>
      </c>
      <c r="F37" s="59">
        <v>20.348</v>
      </c>
      <c r="G37" s="39">
        <f aca="true" t="shared" si="2" ref="G37:G46">SUM(E37)*F37</f>
        <v>48835.2</v>
      </c>
      <c r="H37" s="40">
        <v>0.04</v>
      </c>
      <c r="I37" s="41">
        <f aca="true" t="shared" si="3" ref="I37:I46">SUM(G37*4/100)</f>
        <v>1953.408</v>
      </c>
      <c r="J37" s="42">
        <f t="shared" si="1"/>
        <v>50788.608</v>
      </c>
      <c r="K37" s="17" t="s">
        <v>28</v>
      </c>
      <c r="L37" s="19"/>
      <c r="M37" s="11"/>
      <c r="N37" s="48"/>
      <c r="O37" s="28"/>
      <c r="P37" s="45"/>
      <c r="Q37" s="20"/>
    </row>
    <row r="38" spans="1:17" s="44" customFormat="1" ht="31.5" customHeight="1">
      <c r="A38" s="28" t="s">
        <v>12</v>
      </c>
      <c r="B38" s="10">
        <v>9</v>
      </c>
      <c r="C38" s="36" t="s">
        <v>51</v>
      </c>
      <c r="D38" s="10" t="s">
        <v>2</v>
      </c>
      <c r="E38" s="16">
        <v>350</v>
      </c>
      <c r="F38" s="59">
        <v>20.348</v>
      </c>
      <c r="G38" s="39">
        <f t="shared" si="2"/>
        <v>7121.799999999999</v>
      </c>
      <c r="H38" s="40">
        <v>0.04</v>
      </c>
      <c r="I38" s="41">
        <f t="shared" si="3"/>
        <v>284.87199999999996</v>
      </c>
      <c r="J38" s="42">
        <f t="shared" si="1"/>
        <v>7406.672</v>
      </c>
      <c r="K38" s="17" t="s">
        <v>28</v>
      </c>
      <c r="L38" s="9"/>
      <c r="N38" s="48"/>
      <c r="O38" s="48"/>
      <c r="P38" s="45"/>
      <c r="Q38" s="45"/>
    </row>
    <row r="39" spans="1:17" s="44" customFormat="1" ht="31.5" customHeight="1">
      <c r="A39" s="28" t="s">
        <v>13</v>
      </c>
      <c r="B39" s="10">
        <v>10</v>
      </c>
      <c r="C39" s="36" t="s">
        <v>53</v>
      </c>
      <c r="D39" s="10" t="s">
        <v>3</v>
      </c>
      <c r="E39" s="16">
        <v>1300</v>
      </c>
      <c r="F39" s="59">
        <v>17.805</v>
      </c>
      <c r="G39" s="39">
        <f t="shared" si="2"/>
        <v>23146.5</v>
      </c>
      <c r="H39" s="40">
        <v>0.04</v>
      </c>
      <c r="I39" s="41">
        <f t="shared" si="3"/>
        <v>925.86</v>
      </c>
      <c r="J39" s="42">
        <f t="shared" si="1"/>
        <v>24072.36</v>
      </c>
      <c r="K39" s="17" t="s">
        <v>28</v>
      </c>
      <c r="L39" s="43"/>
      <c r="N39" s="45"/>
      <c r="O39" s="45"/>
      <c r="P39" s="45"/>
      <c r="Q39" s="45"/>
    </row>
    <row r="40" spans="1:12" ht="31.5" customHeight="1">
      <c r="A40" s="28" t="s">
        <v>14</v>
      </c>
      <c r="B40" s="10">
        <v>11</v>
      </c>
      <c r="C40" s="11" t="s">
        <v>122</v>
      </c>
      <c r="D40" s="17" t="s">
        <v>4</v>
      </c>
      <c r="E40" s="16">
        <v>100</v>
      </c>
      <c r="F40" s="59">
        <v>20.348</v>
      </c>
      <c r="G40" s="39">
        <f t="shared" si="2"/>
        <v>2034.8</v>
      </c>
      <c r="H40" s="40">
        <v>0.04</v>
      </c>
      <c r="I40" s="41">
        <f t="shared" si="3"/>
        <v>81.392</v>
      </c>
      <c r="J40" s="42">
        <f t="shared" si="1"/>
        <v>2116.192</v>
      </c>
      <c r="K40" s="17" t="s">
        <v>28</v>
      </c>
      <c r="L40" s="43"/>
    </row>
    <row r="41" spans="1:12" ht="31.5" customHeight="1">
      <c r="A41" s="28" t="s">
        <v>15</v>
      </c>
      <c r="B41" s="10">
        <v>12</v>
      </c>
      <c r="C41" s="11" t="s">
        <v>124</v>
      </c>
      <c r="D41" s="17" t="s">
        <v>5</v>
      </c>
      <c r="E41" s="16">
        <v>160</v>
      </c>
      <c r="F41" s="59">
        <v>20.348</v>
      </c>
      <c r="G41" s="39">
        <f t="shared" si="2"/>
        <v>3255.68</v>
      </c>
      <c r="H41" s="40">
        <v>0.04</v>
      </c>
      <c r="I41" s="41">
        <f t="shared" si="3"/>
        <v>130.22719999999998</v>
      </c>
      <c r="J41" s="42">
        <f t="shared" si="1"/>
        <v>3385.9071999999996</v>
      </c>
      <c r="K41" s="17" t="s">
        <v>28</v>
      </c>
      <c r="L41" s="43"/>
    </row>
    <row r="42" spans="1:17" ht="31.5" customHeight="1">
      <c r="A42" s="28" t="s">
        <v>16</v>
      </c>
      <c r="B42" s="10">
        <v>13</v>
      </c>
      <c r="C42" s="36" t="s">
        <v>54</v>
      </c>
      <c r="D42" s="15" t="s">
        <v>17</v>
      </c>
      <c r="E42" s="16">
        <v>4200</v>
      </c>
      <c r="F42" s="59">
        <v>4.578</v>
      </c>
      <c r="G42" s="39">
        <f t="shared" si="2"/>
        <v>19227.600000000002</v>
      </c>
      <c r="H42" s="40">
        <v>0.04</v>
      </c>
      <c r="I42" s="41">
        <f t="shared" si="3"/>
        <v>769.104</v>
      </c>
      <c r="J42" s="42">
        <f t="shared" si="1"/>
        <v>19996.704</v>
      </c>
      <c r="K42" s="17" t="s">
        <v>28</v>
      </c>
      <c r="L42" s="19"/>
      <c r="M42" s="11"/>
      <c r="N42" s="45"/>
      <c r="O42" s="20"/>
      <c r="P42" s="10"/>
      <c r="Q42" s="61"/>
    </row>
    <row r="43" spans="1:17" ht="31.5" customHeight="1">
      <c r="A43" s="28" t="s">
        <v>67</v>
      </c>
      <c r="B43" s="10">
        <v>14</v>
      </c>
      <c r="C43" s="36" t="s">
        <v>68</v>
      </c>
      <c r="D43" s="15" t="s">
        <v>69</v>
      </c>
      <c r="E43" s="16">
        <v>410</v>
      </c>
      <c r="F43" s="60">
        <v>4.578</v>
      </c>
      <c r="G43" s="39">
        <f t="shared" si="2"/>
        <v>1876.98</v>
      </c>
      <c r="H43" s="40">
        <v>0.04</v>
      </c>
      <c r="I43" s="41">
        <f t="shared" si="3"/>
        <v>75.0792</v>
      </c>
      <c r="J43" s="42">
        <f t="shared" si="1"/>
        <v>1952.0592</v>
      </c>
      <c r="K43" s="17" t="s">
        <v>28</v>
      </c>
      <c r="L43" s="19"/>
      <c r="M43" s="11"/>
      <c r="N43" s="45"/>
      <c r="O43" s="20"/>
      <c r="P43" s="10"/>
      <c r="Q43" s="61"/>
    </row>
    <row r="44" spans="1:16" s="44" customFormat="1" ht="31.5" customHeight="1">
      <c r="A44" s="28" t="s">
        <v>101</v>
      </c>
      <c r="B44" s="10">
        <v>15</v>
      </c>
      <c r="C44" s="36" t="s">
        <v>104</v>
      </c>
      <c r="D44" s="37" t="s">
        <v>102</v>
      </c>
      <c r="E44" s="38">
        <v>1500</v>
      </c>
      <c r="F44" s="59">
        <v>17.805</v>
      </c>
      <c r="G44" s="39">
        <f t="shared" si="2"/>
        <v>26707.5</v>
      </c>
      <c r="H44" s="40">
        <v>0.04</v>
      </c>
      <c r="I44" s="41">
        <f t="shared" si="3"/>
        <v>1068.3</v>
      </c>
      <c r="J44" s="42">
        <f t="shared" si="1"/>
        <v>27775.8</v>
      </c>
      <c r="K44" s="17" t="s">
        <v>28</v>
      </c>
      <c r="M44" s="45"/>
      <c r="N44" s="45"/>
      <c r="O44" s="45"/>
      <c r="P44" s="45"/>
    </row>
    <row r="45" spans="1:16" s="44" customFormat="1" ht="31.5" customHeight="1">
      <c r="A45" s="28" t="s">
        <v>103</v>
      </c>
      <c r="B45" s="10">
        <v>16</v>
      </c>
      <c r="C45" s="36" t="s">
        <v>105</v>
      </c>
      <c r="D45" s="37" t="s">
        <v>106</v>
      </c>
      <c r="E45" s="38">
        <v>120</v>
      </c>
      <c r="F45" s="59">
        <v>83.915</v>
      </c>
      <c r="G45" s="39">
        <f t="shared" si="2"/>
        <v>10069.800000000001</v>
      </c>
      <c r="H45" s="40">
        <v>0.04</v>
      </c>
      <c r="I45" s="41">
        <f t="shared" si="3"/>
        <v>402.79200000000003</v>
      </c>
      <c r="J45" s="42">
        <f t="shared" si="1"/>
        <v>10472.592</v>
      </c>
      <c r="K45" s="17" t="s">
        <v>28</v>
      </c>
      <c r="M45" s="45"/>
      <c r="N45" s="45"/>
      <c r="O45" s="45"/>
      <c r="P45" s="45"/>
    </row>
    <row r="46" spans="1:16" s="44" customFormat="1" ht="31.5" customHeight="1">
      <c r="A46" s="28" t="s">
        <v>107</v>
      </c>
      <c r="B46" s="10">
        <v>17</v>
      </c>
      <c r="C46" s="36" t="s">
        <v>108</v>
      </c>
      <c r="D46" s="37" t="s">
        <v>109</v>
      </c>
      <c r="E46" s="38">
        <v>600</v>
      </c>
      <c r="F46" s="59">
        <v>1.5465</v>
      </c>
      <c r="G46" s="39">
        <f t="shared" si="2"/>
        <v>927.9</v>
      </c>
      <c r="H46" s="40">
        <v>0.04</v>
      </c>
      <c r="I46" s="41">
        <f t="shared" si="3"/>
        <v>37.116</v>
      </c>
      <c r="J46" s="42">
        <f t="shared" si="1"/>
        <v>965.016</v>
      </c>
      <c r="K46" s="17" t="s">
        <v>145</v>
      </c>
      <c r="M46" s="45"/>
      <c r="N46" s="45"/>
      <c r="O46" s="45"/>
      <c r="P46" s="45"/>
    </row>
    <row r="47" spans="1:16" s="44" customFormat="1" ht="21.75" customHeight="1">
      <c r="A47" s="28"/>
      <c r="B47" s="10"/>
      <c r="C47" s="36"/>
      <c r="D47" s="37"/>
      <c r="E47" s="38"/>
      <c r="F47" s="59"/>
      <c r="G47" s="39"/>
      <c r="H47" s="40"/>
      <c r="I47" s="41"/>
      <c r="J47" s="42"/>
      <c r="K47" s="17"/>
      <c r="M47" s="45"/>
      <c r="N47" s="45"/>
      <c r="O47" s="45"/>
      <c r="P47" s="45"/>
    </row>
    <row r="48" spans="1:12" s="44" customFormat="1" ht="21.75" customHeight="1">
      <c r="A48" s="48"/>
      <c r="B48" s="45"/>
      <c r="D48" s="33"/>
      <c r="E48" s="68"/>
      <c r="F48" s="35"/>
      <c r="G48" s="74" t="s">
        <v>43</v>
      </c>
      <c r="H48" s="30"/>
      <c r="I48" s="31" t="s">
        <v>72</v>
      </c>
      <c r="J48" s="74" t="s">
        <v>74</v>
      </c>
      <c r="K48" s="73"/>
      <c r="L48" s="43"/>
    </row>
    <row r="49" spans="1:13" ht="21.75" customHeight="1">
      <c r="A49" s="50"/>
      <c r="B49" s="25"/>
      <c r="C49" s="25"/>
      <c r="D49" s="25"/>
      <c r="E49" s="83" t="s">
        <v>43</v>
      </c>
      <c r="F49" s="84"/>
      <c r="G49" s="62">
        <f>SUM(G28:G46)</f>
        <v>151440.1648</v>
      </c>
      <c r="H49" s="62"/>
      <c r="I49" s="62">
        <f>SUM(I28:I46)</f>
        <v>6211.192192</v>
      </c>
      <c r="J49" s="62">
        <f>SUM(J28:J46)</f>
        <v>157651.35699200002</v>
      </c>
      <c r="K49" s="11"/>
      <c r="L49" s="19"/>
      <c r="M49" s="11"/>
    </row>
    <row r="50" spans="1:11" ht="36" customHeight="1">
      <c r="A50" s="50" t="s">
        <v>26</v>
      </c>
      <c r="C50" s="51" t="s">
        <v>36</v>
      </c>
      <c r="D50" s="25" t="s">
        <v>0</v>
      </c>
      <c r="E50" s="52" t="s">
        <v>23</v>
      </c>
      <c r="F50" s="53" t="s">
        <v>37</v>
      </c>
      <c r="G50" s="54" t="s">
        <v>42</v>
      </c>
      <c r="H50" s="54" t="s">
        <v>71</v>
      </c>
      <c r="I50" s="54" t="s">
        <v>72</v>
      </c>
      <c r="J50" s="54" t="s">
        <v>73</v>
      </c>
      <c r="K50" s="54" t="s">
        <v>38</v>
      </c>
    </row>
    <row r="51" spans="1:13" s="36" customFormat="1" ht="21" customHeight="1">
      <c r="A51" s="10"/>
      <c r="B51" s="10"/>
      <c r="C51" s="10" t="s">
        <v>146</v>
      </c>
      <c r="D51" s="10"/>
      <c r="E51" s="17"/>
      <c r="F51" s="81"/>
      <c r="G51" s="82"/>
      <c r="H51" s="82"/>
      <c r="I51" s="82"/>
      <c r="J51" s="82"/>
      <c r="K51" s="82"/>
      <c r="L51" s="10"/>
      <c r="M51" s="10"/>
    </row>
    <row r="52" spans="1:13" s="36" customFormat="1" ht="21" customHeight="1">
      <c r="A52" s="10"/>
      <c r="B52" s="10"/>
      <c r="C52" s="10" t="s">
        <v>147</v>
      </c>
      <c r="D52" s="10"/>
      <c r="E52" s="17"/>
      <c r="F52" s="81"/>
      <c r="G52" s="82"/>
      <c r="H52" s="82"/>
      <c r="I52" s="82"/>
      <c r="J52" s="82"/>
      <c r="K52" s="82"/>
      <c r="L52" s="10"/>
      <c r="M52" s="10"/>
    </row>
    <row r="53" spans="1:13" s="36" customFormat="1" ht="21" customHeight="1">
      <c r="A53" s="10"/>
      <c r="B53" s="10"/>
      <c r="C53" s="10" t="s">
        <v>148</v>
      </c>
      <c r="D53" s="10"/>
      <c r="E53" s="17"/>
      <c r="F53" s="81"/>
      <c r="G53" s="82"/>
      <c r="H53" s="82"/>
      <c r="I53" s="82"/>
      <c r="J53" s="82"/>
      <c r="K53" s="82"/>
      <c r="L53" s="10"/>
      <c r="M53" s="10"/>
    </row>
    <row r="54" spans="1:11" ht="23.25" customHeight="1">
      <c r="A54" s="50"/>
      <c r="C54" s="51" t="s">
        <v>144</v>
      </c>
      <c r="D54" s="25"/>
      <c r="E54" s="52"/>
      <c r="F54" s="53"/>
      <c r="G54" s="54"/>
      <c r="H54" s="54"/>
      <c r="I54" s="54"/>
      <c r="J54" s="54"/>
      <c r="K54" s="54"/>
    </row>
    <row r="55" spans="2:13" ht="33.75" customHeight="1">
      <c r="B55" s="25"/>
      <c r="C55" s="25" t="s">
        <v>45</v>
      </c>
      <c r="D55" s="25"/>
      <c r="E55" s="52"/>
      <c r="F55" s="11"/>
      <c r="G55" s="66"/>
      <c r="H55" s="66"/>
      <c r="I55" s="66"/>
      <c r="J55" s="66"/>
      <c r="K55" s="67"/>
      <c r="L55" s="19"/>
      <c r="M55" s="11"/>
    </row>
    <row r="56" spans="1:13" ht="34.5" customHeight="1">
      <c r="A56" s="28" t="s">
        <v>20</v>
      </c>
      <c r="B56" s="10">
        <v>1</v>
      </c>
      <c r="C56" s="11" t="s">
        <v>21</v>
      </c>
      <c r="D56" s="23" t="s">
        <v>41</v>
      </c>
      <c r="E56" s="16">
        <v>2</v>
      </c>
      <c r="F56" s="77">
        <v>7.92</v>
      </c>
      <c r="G56" s="78">
        <f aca="true" t="shared" si="4" ref="G56:G68">SUM(E56)*F56</f>
        <v>15.84</v>
      </c>
      <c r="H56" s="40">
        <v>0.04</v>
      </c>
      <c r="I56" s="41">
        <f aca="true" t="shared" si="5" ref="I56:I68">SUM(G56*4/100)</f>
        <v>0.6335999999999999</v>
      </c>
      <c r="J56" s="42">
        <f aca="true" t="shared" si="6" ref="J56:J68">SUM(G56)+I56</f>
        <v>16.4736</v>
      </c>
      <c r="K56" s="17" t="s">
        <v>34</v>
      </c>
      <c r="L56" s="19"/>
      <c r="M56" s="11"/>
    </row>
    <row r="57" spans="1:13" ht="34.5" customHeight="1">
      <c r="A57" s="28" t="s">
        <v>66</v>
      </c>
      <c r="B57" s="20">
        <v>2</v>
      </c>
      <c r="C57" s="11" t="s">
        <v>76</v>
      </c>
      <c r="D57" s="22" t="s">
        <v>77</v>
      </c>
      <c r="E57" s="16">
        <v>50</v>
      </c>
      <c r="F57" s="77">
        <v>57</v>
      </c>
      <c r="G57" s="78">
        <f t="shared" si="4"/>
        <v>2850</v>
      </c>
      <c r="H57" s="40">
        <v>0.04</v>
      </c>
      <c r="I57" s="41">
        <f t="shared" si="5"/>
        <v>114</v>
      </c>
      <c r="J57" s="42">
        <f t="shared" si="6"/>
        <v>2964</v>
      </c>
      <c r="K57" s="17" t="s">
        <v>34</v>
      </c>
      <c r="L57" s="19"/>
      <c r="M57" s="11"/>
    </row>
    <row r="58" spans="1:12" s="36" customFormat="1" ht="34.5" customHeight="1">
      <c r="A58" s="28" t="s">
        <v>132</v>
      </c>
      <c r="B58" s="10">
        <v>3</v>
      </c>
      <c r="C58" s="36" t="s">
        <v>97</v>
      </c>
      <c r="D58" s="24" t="s">
        <v>98</v>
      </c>
      <c r="E58" s="16">
        <v>1720</v>
      </c>
      <c r="F58" s="77">
        <v>12.635</v>
      </c>
      <c r="G58" s="78">
        <f t="shared" si="4"/>
        <v>21732.2</v>
      </c>
      <c r="H58" s="40">
        <v>0.04</v>
      </c>
      <c r="I58" s="41">
        <f t="shared" si="5"/>
        <v>869.288</v>
      </c>
      <c r="J58" s="42">
        <f t="shared" si="6"/>
        <v>22601.488</v>
      </c>
      <c r="K58" s="17" t="s">
        <v>28</v>
      </c>
      <c r="L58" s="79"/>
    </row>
    <row r="59" spans="1:12" s="36" customFormat="1" ht="34.5" customHeight="1">
      <c r="A59" s="28" t="s">
        <v>133</v>
      </c>
      <c r="B59" s="10">
        <v>4</v>
      </c>
      <c r="C59" s="36" t="s">
        <v>99</v>
      </c>
      <c r="D59" s="24" t="s">
        <v>100</v>
      </c>
      <c r="E59" s="16">
        <v>1720</v>
      </c>
      <c r="F59" s="77">
        <v>8.205</v>
      </c>
      <c r="G59" s="78">
        <f t="shared" si="4"/>
        <v>14112.6</v>
      </c>
      <c r="H59" s="40">
        <v>0.04</v>
      </c>
      <c r="I59" s="41">
        <f t="shared" si="5"/>
        <v>564.504</v>
      </c>
      <c r="J59" s="42">
        <f t="shared" si="6"/>
        <v>14677.104000000001</v>
      </c>
      <c r="K59" s="17" t="s">
        <v>28</v>
      </c>
      <c r="L59" s="79"/>
    </row>
    <row r="60" spans="1:13" ht="34.5" customHeight="1">
      <c r="A60" s="28" t="s">
        <v>19</v>
      </c>
      <c r="B60" s="10">
        <v>5</v>
      </c>
      <c r="C60" s="11" t="s">
        <v>33</v>
      </c>
      <c r="D60" s="24" t="s">
        <v>40</v>
      </c>
      <c r="E60" s="16">
        <v>3</v>
      </c>
      <c r="F60" s="77">
        <v>16.97</v>
      </c>
      <c r="G60" s="78">
        <f t="shared" si="4"/>
        <v>50.91</v>
      </c>
      <c r="H60" s="40">
        <v>0.04</v>
      </c>
      <c r="I60" s="41">
        <f t="shared" si="5"/>
        <v>2.0364</v>
      </c>
      <c r="J60" s="42">
        <f t="shared" si="6"/>
        <v>52.9464</v>
      </c>
      <c r="K60" s="17" t="s">
        <v>34</v>
      </c>
      <c r="L60" s="19"/>
      <c r="M60" s="11"/>
    </row>
    <row r="61" spans="1:13" ht="34.5" customHeight="1">
      <c r="A61" s="28" t="s">
        <v>18</v>
      </c>
      <c r="B61" s="20">
        <v>6</v>
      </c>
      <c r="C61" s="11" t="s">
        <v>56</v>
      </c>
      <c r="D61" s="23" t="s">
        <v>39</v>
      </c>
      <c r="E61" s="16">
        <v>30</v>
      </c>
      <c r="F61" s="80">
        <v>11.41167</v>
      </c>
      <c r="G61" s="78">
        <f t="shared" si="4"/>
        <v>342.3501</v>
      </c>
      <c r="H61" s="40">
        <v>0.04</v>
      </c>
      <c r="I61" s="41">
        <f t="shared" si="5"/>
        <v>13.694004</v>
      </c>
      <c r="J61" s="42">
        <f t="shared" si="6"/>
        <v>356.044104</v>
      </c>
      <c r="K61" s="17" t="s">
        <v>75</v>
      </c>
      <c r="L61" s="19"/>
      <c r="M61" s="11"/>
    </row>
    <row r="62" spans="1:13" ht="34.5" customHeight="1">
      <c r="A62" s="28" t="s">
        <v>22</v>
      </c>
      <c r="B62" s="10">
        <v>7</v>
      </c>
      <c r="C62" s="11" t="s">
        <v>112</v>
      </c>
      <c r="D62" s="22" t="s">
        <v>31</v>
      </c>
      <c r="E62" s="16">
        <v>1400</v>
      </c>
      <c r="F62" s="77">
        <v>3.508</v>
      </c>
      <c r="G62" s="78">
        <f t="shared" si="4"/>
        <v>4911.2</v>
      </c>
      <c r="H62" s="40">
        <v>0.04</v>
      </c>
      <c r="I62" s="41">
        <f t="shared" si="5"/>
        <v>196.44799999999998</v>
      </c>
      <c r="J62" s="42">
        <f t="shared" si="6"/>
        <v>5107.648</v>
      </c>
      <c r="K62" s="17" t="s">
        <v>32</v>
      </c>
      <c r="L62" s="19"/>
      <c r="M62" s="11"/>
    </row>
    <row r="63" spans="1:11" s="36" customFormat="1" ht="34.5" customHeight="1">
      <c r="A63" s="28" t="s">
        <v>134</v>
      </c>
      <c r="B63" s="10">
        <v>8</v>
      </c>
      <c r="C63" s="36" t="s">
        <v>113</v>
      </c>
      <c r="D63" s="24" t="s">
        <v>114</v>
      </c>
      <c r="E63" s="16">
        <v>500</v>
      </c>
      <c r="F63" s="77">
        <v>12.635</v>
      </c>
      <c r="G63" s="78">
        <f t="shared" si="4"/>
        <v>6317.5</v>
      </c>
      <c r="H63" s="40">
        <v>0.04</v>
      </c>
      <c r="I63" s="41">
        <f t="shared" si="5"/>
        <v>252.7</v>
      </c>
      <c r="J63" s="42">
        <f t="shared" si="6"/>
        <v>6570.2</v>
      </c>
      <c r="K63" s="17" t="s">
        <v>28</v>
      </c>
    </row>
    <row r="64" spans="1:11" s="36" customFormat="1" ht="34.5" customHeight="1">
      <c r="A64" s="28" t="s">
        <v>133</v>
      </c>
      <c r="B64" s="10">
        <v>9</v>
      </c>
      <c r="C64" s="36" t="s">
        <v>99</v>
      </c>
      <c r="D64" s="24" t="s">
        <v>100</v>
      </c>
      <c r="E64" s="16">
        <v>500</v>
      </c>
      <c r="F64" s="77">
        <v>8.205</v>
      </c>
      <c r="G64" s="78">
        <f t="shared" si="4"/>
        <v>4102.5</v>
      </c>
      <c r="H64" s="40">
        <v>0.04</v>
      </c>
      <c r="I64" s="41">
        <f t="shared" si="5"/>
        <v>164.1</v>
      </c>
      <c r="J64" s="42">
        <f t="shared" si="6"/>
        <v>4266.6</v>
      </c>
      <c r="K64" s="17" t="s">
        <v>28</v>
      </c>
    </row>
    <row r="65" spans="1:12" s="36" customFormat="1" ht="34.5" customHeight="1">
      <c r="A65" s="28" t="s">
        <v>135</v>
      </c>
      <c r="B65" s="10">
        <v>10</v>
      </c>
      <c r="C65" s="36" t="s">
        <v>95</v>
      </c>
      <c r="D65" s="24" t="s">
        <v>93</v>
      </c>
      <c r="E65" s="16">
        <v>200</v>
      </c>
      <c r="F65" s="77">
        <v>12.635</v>
      </c>
      <c r="G65" s="78">
        <f t="shared" si="4"/>
        <v>2527</v>
      </c>
      <c r="H65" s="40">
        <v>0.04</v>
      </c>
      <c r="I65" s="41">
        <f t="shared" si="5"/>
        <v>101.08</v>
      </c>
      <c r="J65" s="42">
        <f t="shared" si="6"/>
        <v>2628.08</v>
      </c>
      <c r="K65" s="17" t="s">
        <v>28</v>
      </c>
      <c r="L65" s="79"/>
    </row>
    <row r="66" spans="1:12" s="36" customFormat="1" ht="34.5" customHeight="1">
      <c r="A66" s="28" t="s">
        <v>136</v>
      </c>
      <c r="B66" s="10">
        <v>11</v>
      </c>
      <c r="C66" s="36" t="s">
        <v>96</v>
      </c>
      <c r="D66" s="24" t="s">
        <v>94</v>
      </c>
      <c r="E66" s="16">
        <v>200</v>
      </c>
      <c r="F66" s="77">
        <v>8.205</v>
      </c>
      <c r="G66" s="78">
        <f t="shared" si="4"/>
        <v>1641</v>
      </c>
      <c r="H66" s="40">
        <v>0.04</v>
      </c>
      <c r="I66" s="41">
        <f t="shared" si="5"/>
        <v>65.64</v>
      </c>
      <c r="J66" s="42">
        <f t="shared" si="6"/>
        <v>1706.64</v>
      </c>
      <c r="K66" s="17" t="s">
        <v>28</v>
      </c>
      <c r="L66" s="79"/>
    </row>
    <row r="67" spans="1:13" ht="34.5" customHeight="1">
      <c r="A67" s="28" t="s">
        <v>115</v>
      </c>
      <c r="B67" s="20">
        <v>12</v>
      </c>
      <c r="C67" s="11" t="s">
        <v>130</v>
      </c>
      <c r="D67" s="22" t="s">
        <v>117</v>
      </c>
      <c r="E67" s="16">
        <v>120</v>
      </c>
      <c r="F67" s="77">
        <v>12.88</v>
      </c>
      <c r="G67" s="39">
        <f t="shared" si="4"/>
        <v>1545.6000000000001</v>
      </c>
      <c r="H67" s="40">
        <v>0.04</v>
      </c>
      <c r="I67" s="41">
        <f t="shared" si="5"/>
        <v>61.824000000000005</v>
      </c>
      <c r="J67" s="42">
        <f t="shared" si="6"/>
        <v>1607.4240000000002</v>
      </c>
      <c r="K67" s="17" t="s">
        <v>28</v>
      </c>
      <c r="L67" s="11"/>
      <c r="M67" s="11"/>
    </row>
    <row r="68" spans="1:13" ht="34.5" customHeight="1">
      <c r="A68" s="28" t="s">
        <v>118</v>
      </c>
      <c r="B68" s="20">
        <v>13</v>
      </c>
      <c r="C68" s="11" t="s">
        <v>131</v>
      </c>
      <c r="D68" s="22" t="s">
        <v>120</v>
      </c>
      <c r="E68" s="16">
        <v>120</v>
      </c>
      <c r="F68" s="77">
        <v>8.28</v>
      </c>
      <c r="G68" s="39">
        <f t="shared" si="4"/>
        <v>993.5999999999999</v>
      </c>
      <c r="H68" s="40">
        <v>0.04</v>
      </c>
      <c r="I68" s="41">
        <f t="shared" si="5"/>
        <v>39.744</v>
      </c>
      <c r="J68" s="42">
        <f t="shared" si="6"/>
        <v>1033.3439999999998</v>
      </c>
      <c r="K68" s="17" t="s">
        <v>28</v>
      </c>
      <c r="L68" s="11"/>
      <c r="M68" s="11"/>
    </row>
    <row r="69" spans="1:13" ht="27.75" customHeight="1">
      <c r="A69" s="28"/>
      <c r="B69" s="20"/>
      <c r="D69" s="22"/>
      <c r="E69" s="16"/>
      <c r="F69" s="77"/>
      <c r="G69" s="78"/>
      <c r="H69" s="78"/>
      <c r="I69" s="78"/>
      <c r="J69" s="78"/>
      <c r="K69" s="17"/>
      <c r="L69" s="19"/>
      <c r="M69" s="11"/>
    </row>
    <row r="70" spans="1:13" ht="27.75" customHeight="1">
      <c r="A70" s="28"/>
      <c r="B70" s="20"/>
      <c r="D70" s="22"/>
      <c r="E70" s="16"/>
      <c r="F70" s="77"/>
      <c r="G70" s="74" t="s">
        <v>43</v>
      </c>
      <c r="H70" s="30"/>
      <c r="I70" s="31" t="s">
        <v>72</v>
      </c>
      <c r="J70" s="74" t="s">
        <v>74</v>
      </c>
      <c r="K70" s="17"/>
      <c r="L70" s="19"/>
      <c r="M70" s="11"/>
    </row>
    <row r="71" spans="1:13" ht="27" customHeight="1">
      <c r="A71" s="50"/>
      <c r="C71" s="25"/>
      <c r="D71" s="25"/>
      <c r="E71" s="83" t="s">
        <v>43</v>
      </c>
      <c r="F71" s="85"/>
      <c r="G71" s="62">
        <f>SUM(G53:G68)</f>
        <v>61142.3001</v>
      </c>
      <c r="H71" s="62"/>
      <c r="I71" s="62">
        <f>SUM(I56:I68)</f>
        <v>2445.692004</v>
      </c>
      <c r="J71" s="62">
        <f>SUM(J53:J68)</f>
        <v>63587.992104</v>
      </c>
      <c r="K71" s="11"/>
      <c r="L71" s="19"/>
      <c r="M71" s="11"/>
    </row>
    <row r="72" spans="1:13" ht="32.25" customHeight="1">
      <c r="A72" s="28"/>
      <c r="D72" s="21"/>
      <c r="E72" s="16"/>
      <c r="F72" s="59"/>
      <c r="G72" s="77"/>
      <c r="H72" s="77"/>
      <c r="I72" s="77"/>
      <c r="J72" s="77"/>
      <c r="K72" s="77"/>
      <c r="L72" s="19"/>
      <c r="M72" s="11"/>
    </row>
  </sheetData>
  <mergeCells count="3">
    <mergeCell ref="E22:F22"/>
    <mergeCell ref="E71:F71"/>
    <mergeCell ref="E49:F49"/>
  </mergeCells>
  <printOptions gridLines="1" horizontalCentered="1"/>
  <pageMargins left="0.15748031496062992" right="0.2362204724409449" top="0.41" bottom="0.51" header="0.13" footer="0.5118110236220472"/>
  <pageSetup horizontalDpi="600" verticalDpi="600" orientation="landscape" paperSize="9" scale="73" r:id="rId1"/>
  <headerFooter alignWithMargins="0">
    <oddHeader>&amp;CFornitura dispositivi per microinfusori per insulina
</oddHeader>
  </headerFooter>
  <rowBreaks count="2" manualBreakCount="2">
    <brk id="23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H12" sqref="H12"/>
    </sheetView>
  </sheetViews>
  <sheetFormatPr defaultColWidth="9.140625" defaultRowHeight="27" customHeight="1"/>
  <cols>
    <col min="1" max="1" width="6.8515625" style="7" customWidth="1"/>
    <col min="2" max="2" width="46.140625" style="8" customWidth="1"/>
    <col min="3" max="3" width="12.140625" style="13" customWidth="1"/>
    <col min="4" max="4" width="6.57421875" style="1" customWidth="1"/>
    <col min="5" max="16384" width="9.140625" style="5" customWidth="1"/>
  </cols>
  <sheetData>
    <row r="1" ht="36" customHeight="1">
      <c r="B1" s="14" t="s">
        <v>27</v>
      </c>
    </row>
    <row r="2" spans="1:4" ht="27" customHeight="1">
      <c r="A2" s="4"/>
      <c r="B2" s="4" t="s">
        <v>44</v>
      </c>
      <c r="C2" s="4" t="s">
        <v>0</v>
      </c>
      <c r="D2" s="2" t="s">
        <v>23</v>
      </c>
    </row>
    <row r="3" spans="1:4" s="11" customFormat="1" ht="23.25" customHeight="1">
      <c r="A3" s="10">
        <v>1</v>
      </c>
      <c r="B3" s="36" t="s">
        <v>60</v>
      </c>
      <c r="C3" s="12" t="s">
        <v>63</v>
      </c>
      <c r="D3" s="16">
        <v>7</v>
      </c>
    </row>
    <row r="4" spans="1:4" s="11" customFormat="1" ht="23.25" customHeight="1">
      <c r="A4" s="10">
        <v>2</v>
      </c>
      <c r="B4" s="36" t="s">
        <v>61</v>
      </c>
      <c r="C4" s="12" t="s">
        <v>64</v>
      </c>
      <c r="D4" s="16">
        <v>7</v>
      </c>
    </row>
    <row r="5" spans="1:4" s="11" customFormat="1" ht="23.25" customHeight="1">
      <c r="A5" s="10">
        <v>3</v>
      </c>
      <c r="B5" s="36" t="s">
        <v>59</v>
      </c>
      <c r="C5" s="12" t="s">
        <v>62</v>
      </c>
      <c r="D5" s="16">
        <v>7</v>
      </c>
    </row>
    <row r="6" spans="1:4" s="11" customFormat="1" ht="31.5" customHeight="1">
      <c r="A6" s="10">
        <v>4</v>
      </c>
      <c r="B6" s="36" t="s">
        <v>52</v>
      </c>
      <c r="C6" s="12" t="s">
        <v>6</v>
      </c>
      <c r="D6" s="16">
        <v>200</v>
      </c>
    </row>
    <row r="7" spans="1:4" s="11" customFormat="1" ht="31.5" customHeight="1">
      <c r="A7" s="10">
        <v>5</v>
      </c>
      <c r="B7" s="36" t="s">
        <v>55</v>
      </c>
      <c r="C7" s="12" t="s">
        <v>8</v>
      </c>
      <c r="D7" s="16">
        <v>600</v>
      </c>
    </row>
    <row r="8" spans="1:4" s="11" customFormat="1" ht="31.5" customHeight="1">
      <c r="A8" s="10">
        <v>6</v>
      </c>
      <c r="B8" s="26" t="s">
        <v>47</v>
      </c>
      <c r="C8" s="10" t="s">
        <v>10</v>
      </c>
      <c r="D8" s="16">
        <v>96</v>
      </c>
    </row>
    <row r="9" spans="1:4" s="11" customFormat="1" ht="31.5" customHeight="1">
      <c r="A9" s="10">
        <v>7</v>
      </c>
      <c r="B9" s="36" t="s">
        <v>58</v>
      </c>
      <c r="C9" s="17" t="s">
        <v>57</v>
      </c>
      <c r="D9" s="16">
        <v>132</v>
      </c>
    </row>
    <row r="10" spans="1:4" s="11" customFormat="1" ht="31.5" customHeight="1">
      <c r="A10" s="10">
        <v>8</v>
      </c>
      <c r="B10" s="36" t="s">
        <v>50</v>
      </c>
      <c r="C10" s="10" t="s">
        <v>1</v>
      </c>
      <c r="D10" s="16">
        <v>2400</v>
      </c>
    </row>
    <row r="11" spans="1:4" s="6" customFormat="1" ht="31.5" customHeight="1">
      <c r="A11" s="7">
        <v>9</v>
      </c>
      <c r="B11" s="8" t="s">
        <v>51</v>
      </c>
      <c r="C11" s="10" t="s">
        <v>2</v>
      </c>
      <c r="D11" s="16">
        <v>350</v>
      </c>
    </row>
    <row r="12" spans="1:4" s="6" customFormat="1" ht="31.5" customHeight="1">
      <c r="A12" s="7">
        <v>10</v>
      </c>
      <c r="B12" s="8" t="s">
        <v>53</v>
      </c>
      <c r="C12" s="10" t="s">
        <v>3</v>
      </c>
      <c r="D12" s="16">
        <v>1300</v>
      </c>
    </row>
    <row r="13" spans="1:4" ht="31.5" customHeight="1">
      <c r="A13" s="7">
        <v>11</v>
      </c>
      <c r="B13" s="36" t="s">
        <v>48</v>
      </c>
      <c r="C13" s="17" t="s">
        <v>4</v>
      </c>
      <c r="D13" s="16">
        <v>100</v>
      </c>
    </row>
    <row r="14" spans="1:4" ht="31.5" customHeight="1">
      <c r="A14" s="7">
        <v>12</v>
      </c>
      <c r="B14" s="36" t="s">
        <v>49</v>
      </c>
      <c r="C14" s="17" t="s">
        <v>5</v>
      </c>
      <c r="D14" s="16">
        <v>160</v>
      </c>
    </row>
    <row r="15" spans="1:4" ht="31.5" customHeight="1">
      <c r="A15" s="7">
        <v>13</v>
      </c>
      <c r="B15" s="8" t="s">
        <v>54</v>
      </c>
      <c r="C15" s="15" t="s">
        <v>17</v>
      </c>
      <c r="D15" s="16">
        <v>4200</v>
      </c>
    </row>
    <row r="16" spans="1:4" ht="31.5" customHeight="1">
      <c r="A16" s="7">
        <v>14</v>
      </c>
      <c r="B16" s="8" t="s">
        <v>68</v>
      </c>
      <c r="C16" s="15" t="s">
        <v>69</v>
      </c>
      <c r="D16" s="16">
        <v>410</v>
      </c>
    </row>
    <row r="17" spans="1:4" s="44" customFormat="1" ht="31.5" customHeight="1">
      <c r="A17" s="10">
        <v>15</v>
      </c>
      <c r="B17" s="36" t="s">
        <v>104</v>
      </c>
      <c r="C17" s="37" t="s">
        <v>102</v>
      </c>
      <c r="D17" s="38">
        <v>1500</v>
      </c>
    </row>
    <row r="18" spans="1:4" s="44" customFormat="1" ht="31.5" customHeight="1">
      <c r="A18" s="10">
        <v>16</v>
      </c>
      <c r="B18" s="36" t="s">
        <v>105</v>
      </c>
      <c r="C18" s="37" t="s">
        <v>106</v>
      </c>
      <c r="D18" s="38">
        <v>100</v>
      </c>
    </row>
    <row r="19" spans="1:4" s="44" customFormat="1" ht="31.5" customHeight="1">
      <c r="A19" s="10">
        <v>17</v>
      </c>
      <c r="B19" s="36" t="s">
        <v>108</v>
      </c>
      <c r="C19" s="37" t="s">
        <v>109</v>
      </c>
      <c r="D19" s="38">
        <v>600</v>
      </c>
    </row>
    <row r="20" spans="1:2" s="44" customFormat="1" ht="31.5" customHeight="1">
      <c r="A20" s="10"/>
      <c r="B20" s="36"/>
    </row>
    <row r="21" spans="1:4" ht="27" customHeight="1">
      <c r="A21" s="4"/>
      <c r="B21" s="4"/>
      <c r="C21" s="25"/>
      <c r="D21" s="49" t="s">
        <v>43</v>
      </c>
    </row>
    <row r="23" ht="36" customHeight="1">
      <c r="B23" s="14" t="s">
        <v>35</v>
      </c>
    </row>
    <row r="24" spans="1:4" ht="26.25" customHeight="1">
      <c r="A24" s="4"/>
      <c r="B24" s="4" t="s">
        <v>46</v>
      </c>
      <c r="C24" s="25" t="s">
        <v>0</v>
      </c>
      <c r="D24" s="2" t="s">
        <v>23</v>
      </c>
    </row>
    <row r="25" spans="1:4" ht="27.75" customHeight="1">
      <c r="A25" s="7">
        <v>1</v>
      </c>
      <c r="B25" s="8" t="s">
        <v>121</v>
      </c>
      <c r="C25" s="17" t="s">
        <v>110</v>
      </c>
      <c r="D25" s="3">
        <v>6</v>
      </c>
    </row>
    <row r="26" spans="1:4" ht="27.75" customHeight="1">
      <c r="A26" s="7">
        <v>2</v>
      </c>
      <c r="B26" s="8" t="s">
        <v>83</v>
      </c>
      <c r="C26" s="17" t="s">
        <v>89</v>
      </c>
      <c r="D26" s="3">
        <v>6</v>
      </c>
    </row>
    <row r="27" spans="1:4" s="6" customFormat="1" ht="21" customHeight="1">
      <c r="A27" s="7"/>
      <c r="B27" s="8" t="s">
        <v>84</v>
      </c>
      <c r="C27" s="33" t="s">
        <v>78</v>
      </c>
      <c r="D27" s="34"/>
    </row>
    <row r="28" spans="1:4" s="6" customFormat="1" ht="21" customHeight="1">
      <c r="A28" s="7"/>
      <c r="B28" s="8" t="s">
        <v>85</v>
      </c>
      <c r="C28" s="33" t="s">
        <v>86</v>
      </c>
      <c r="D28" s="34"/>
    </row>
    <row r="29" spans="1:4" s="6" customFormat="1" ht="21" customHeight="1">
      <c r="A29" s="7"/>
      <c r="B29" s="8" t="s">
        <v>80</v>
      </c>
      <c r="C29" s="33" t="s">
        <v>87</v>
      </c>
      <c r="D29" s="34"/>
    </row>
    <row r="30" spans="1:4" s="6" customFormat="1" ht="21" customHeight="1">
      <c r="A30" s="7"/>
      <c r="B30" s="8" t="s">
        <v>81</v>
      </c>
      <c r="C30" s="33" t="s">
        <v>88</v>
      </c>
      <c r="D30" s="34"/>
    </row>
    <row r="31" spans="1:4" s="6" customFormat="1" ht="21" customHeight="1">
      <c r="A31" s="7"/>
      <c r="B31" s="8" t="s">
        <v>82</v>
      </c>
      <c r="C31" s="33">
        <v>626263</v>
      </c>
      <c r="D31" s="34"/>
    </row>
    <row r="32" spans="1:4" s="6" customFormat="1" ht="21" customHeight="1">
      <c r="A32" s="7"/>
      <c r="B32" s="8"/>
      <c r="C32" s="33"/>
      <c r="D32" s="34"/>
    </row>
    <row r="33" spans="1:4" ht="27" customHeight="1">
      <c r="A33" s="4"/>
      <c r="B33" s="4"/>
      <c r="C33" s="25"/>
      <c r="D33" s="29"/>
    </row>
    <row r="34" ht="36" customHeight="1">
      <c r="B34" s="14" t="s">
        <v>36</v>
      </c>
    </row>
    <row r="35" spans="1:4" ht="33.75" customHeight="1">
      <c r="A35" s="4"/>
      <c r="B35" s="4" t="s">
        <v>45</v>
      </c>
      <c r="C35" s="25" t="s">
        <v>0</v>
      </c>
      <c r="D35" s="2" t="s">
        <v>23</v>
      </c>
    </row>
    <row r="36" spans="1:4" ht="22.5" customHeight="1">
      <c r="A36" s="7">
        <v>1</v>
      </c>
      <c r="B36" s="8" t="s">
        <v>21</v>
      </c>
      <c r="C36" s="23" t="s">
        <v>41</v>
      </c>
      <c r="D36" s="16">
        <v>2</v>
      </c>
    </row>
    <row r="37" spans="1:4" ht="22.5" customHeight="1">
      <c r="A37" s="7">
        <v>2</v>
      </c>
      <c r="B37" s="8" t="s">
        <v>76</v>
      </c>
      <c r="C37" s="24" t="s">
        <v>77</v>
      </c>
      <c r="D37" s="16">
        <v>50</v>
      </c>
    </row>
    <row r="38" spans="1:4" s="6" customFormat="1" ht="22.5" customHeight="1">
      <c r="A38" s="7">
        <v>3</v>
      </c>
      <c r="B38" s="8" t="s">
        <v>97</v>
      </c>
      <c r="C38" s="24" t="s">
        <v>98</v>
      </c>
      <c r="D38" s="3">
        <v>1720</v>
      </c>
    </row>
    <row r="39" spans="1:4" s="6" customFormat="1" ht="22.5" customHeight="1">
      <c r="A39" s="7">
        <v>4</v>
      </c>
      <c r="B39" s="8" t="s">
        <v>99</v>
      </c>
      <c r="C39" s="24" t="s">
        <v>100</v>
      </c>
      <c r="D39" s="3">
        <v>1720</v>
      </c>
    </row>
    <row r="40" spans="1:4" ht="22.5" customHeight="1">
      <c r="A40" s="7">
        <v>5</v>
      </c>
      <c r="B40" s="8" t="s">
        <v>33</v>
      </c>
      <c r="C40" s="24" t="s">
        <v>40</v>
      </c>
      <c r="D40" s="16">
        <v>3</v>
      </c>
    </row>
    <row r="41" spans="1:4" ht="22.5" customHeight="1">
      <c r="A41" s="7">
        <v>6</v>
      </c>
      <c r="B41" s="8" t="s">
        <v>56</v>
      </c>
      <c r="C41" s="23" t="s">
        <v>39</v>
      </c>
      <c r="D41" s="16">
        <v>30</v>
      </c>
    </row>
    <row r="42" spans="1:4" ht="22.5" customHeight="1">
      <c r="A42" s="7">
        <v>7</v>
      </c>
      <c r="B42" s="8" t="s">
        <v>112</v>
      </c>
      <c r="C42" s="24" t="s">
        <v>31</v>
      </c>
      <c r="D42" s="16">
        <v>1400</v>
      </c>
    </row>
    <row r="43" spans="1:4" s="6" customFormat="1" ht="22.5" customHeight="1">
      <c r="A43" s="7">
        <v>8</v>
      </c>
      <c r="B43" s="8" t="s">
        <v>113</v>
      </c>
      <c r="C43" s="24" t="s">
        <v>114</v>
      </c>
      <c r="D43" s="3">
        <v>500</v>
      </c>
    </row>
    <row r="44" spans="1:4" s="6" customFormat="1" ht="22.5" customHeight="1">
      <c r="A44" s="7">
        <v>9</v>
      </c>
      <c r="B44" s="8" t="s">
        <v>99</v>
      </c>
      <c r="C44" s="24" t="s">
        <v>100</v>
      </c>
      <c r="D44" s="3">
        <v>500</v>
      </c>
    </row>
    <row r="45" spans="1:4" s="6" customFormat="1" ht="22.5" customHeight="1">
      <c r="A45" s="7">
        <v>10</v>
      </c>
      <c r="B45" s="8" t="s">
        <v>95</v>
      </c>
      <c r="C45" s="24" t="s">
        <v>93</v>
      </c>
      <c r="D45" s="3">
        <v>200</v>
      </c>
    </row>
    <row r="46" spans="1:4" s="6" customFormat="1" ht="22.5" customHeight="1">
      <c r="A46" s="7">
        <v>11</v>
      </c>
      <c r="B46" s="8" t="s">
        <v>96</v>
      </c>
      <c r="C46" s="24" t="s">
        <v>94</v>
      </c>
      <c r="D46" s="3">
        <v>200</v>
      </c>
    </row>
    <row r="47" spans="1:4" s="11" customFormat="1" ht="22.5" customHeight="1">
      <c r="A47" s="10">
        <v>12</v>
      </c>
      <c r="B47" s="36" t="s">
        <v>116</v>
      </c>
      <c r="C47" s="24" t="s">
        <v>117</v>
      </c>
      <c r="D47" s="16">
        <v>120</v>
      </c>
    </row>
    <row r="48" spans="1:4" s="11" customFormat="1" ht="22.5" customHeight="1">
      <c r="A48" s="10">
        <v>13</v>
      </c>
      <c r="B48" s="36" t="s">
        <v>119</v>
      </c>
      <c r="C48" s="24" t="s">
        <v>120</v>
      </c>
      <c r="D48" s="16">
        <v>120</v>
      </c>
    </row>
    <row r="49" spans="3:4" ht="27.75" customHeight="1">
      <c r="C49" s="22"/>
      <c r="D49" s="3"/>
    </row>
    <row r="50" spans="3:4" ht="27.75" customHeight="1">
      <c r="C50" s="22"/>
      <c r="D50" s="3"/>
    </row>
    <row r="51" spans="2:4" ht="27" customHeight="1">
      <c r="B51" s="4"/>
      <c r="C51" s="25"/>
      <c r="D51" s="49" t="s">
        <v>43</v>
      </c>
    </row>
    <row r="52" spans="3:4" ht="32.25" customHeight="1">
      <c r="C52" s="21"/>
      <c r="D52" s="3"/>
    </row>
    <row r="53" ht="27" customHeight="1">
      <c r="C53" s="17"/>
    </row>
    <row r="54" ht="27" customHeight="1">
      <c r="C54" s="17"/>
    </row>
    <row r="55" ht="27" customHeight="1">
      <c r="C55" s="17"/>
    </row>
    <row r="56" ht="27" customHeight="1">
      <c r="C56" s="17"/>
    </row>
    <row r="57" ht="27" customHeight="1">
      <c r="C57" s="17"/>
    </row>
    <row r="58" ht="27" customHeight="1">
      <c r="C58" s="17"/>
    </row>
    <row r="59" ht="27" customHeight="1">
      <c r="C59" s="17"/>
    </row>
  </sheetData>
  <printOptions gridLines="1" horizontalCentered="1"/>
  <pageMargins left="0.15748031496062992" right="0.2362204724409449" top="0.41" bottom="0.51" header="0.13" footer="0.5118110236220472"/>
  <pageSetup horizontalDpi="600" verticalDpi="600" orientation="landscape" paperSize="9" scale="80" r:id="rId1"/>
  <headerFooter alignWithMargins="0">
    <oddHeader>&amp;CFornitura dispositivi per microinfusori per insulina
</oddHeader>
  </headerFooter>
  <rowBreaks count="2" manualBreakCount="2">
    <brk id="22" max="255" man="1"/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ASL n.7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gigliola</dc:creator>
  <cp:keywords/>
  <dc:description/>
  <cp:lastModifiedBy>ASL7</cp:lastModifiedBy>
  <cp:lastPrinted>2008-07-21T07:02:46Z</cp:lastPrinted>
  <dcterms:created xsi:type="dcterms:W3CDTF">2003-12-03T06:54:05Z</dcterms:created>
  <dcterms:modified xsi:type="dcterms:W3CDTF">2008-07-21T07:36:12Z</dcterms:modified>
  <cp:category/>
  <cp:version/>
  <cp:contentType/>
  <cp:contentStatus/>
</cp:coreProperties>
</file>