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135" windowWidth="9720" windowHeight="7320" activeTab="0"/>
  </bookViews>
  <sheets>
    <sheet name="Foglio8" sheetId="1" r:id="rId1"/>
  </sheets>
  <definedNames>
    <definedName name="_xlnm.Print_Area" localSheetId="0">'Foglio8'!$A$1:$O$2414</definedName>
  </definedNames>
  <calcPr fullCalcOnLoad="1"/>
</workbook>
</file>

<file path=xl/sharedStrings.xml><?xml version="1.0" encoding="utf-8"?>
<sst xmlns="http://schemas.openxmlformats.org/spreadsheetml/2006/main" count="13614" uniqueCount="5814">
  <si>
    <r>
      <t xml:space="preserve">Offerta Prot. n° 00098/08/DC del 13/02/2008  fornitura accettata senza limiti di fatturazione - </t>
    </r>
    <r>
      <rPr>
        <b/>
        <sz val="12"/>
        <rFont val="Times New Roman"/>
        <family val="1"/>
      </rPr>
      <t>Accettazione reiterazione fino al 01.02.10 con  nota fax prot. n. 379/09/DC del 03.06.09</t>
    </r>
  </si>
  <si>
    <r>
      <t xml:space="preserve">Offerta Prot. n° FGO0502029 del 16/02/2005 e successiva conferma del 25/05/2005  fornitura accettata senza limiti di fatturazione - </t>
    </r>
    <r>
      <rPr>
        <b/>
        <sz val="12"/>
        <rFont val="Arial"/>
        <family val="2"/>
      </rPr>
      <t>Accettazione reiterazione fino al 01.02.10 con  nota fax  del 05.06.09</t>
    </r>
  </si>
  <si>
    <r>
      <t xml:space="preserve">Offerta Prot. n° FGO0511007 del 02/11/2005  fornitura accettata senza limiti di fatturazione - </t>
    </r>
    <r>
      <rPr>
        <b/>
        <sz val="12"/>
        <rFont val="Arial"/>
        <family val="2"/>
      </rPr>
      <t>Accettazione reiterazione fino al 01.02.10 con  nota fax  del 05.06.09</t>
    </r>
  </si>
  <si>
    <r>
      <t xml:space="preserve">Offerta Prot. n° 0708010 del 03/08/2007  fornitura accettata senza limiti di fatturazione - </t>
    </r>
    <r>
      <rPr>
        <b/>
        <sz val="12"/>
        <rFont val="Times New Roman"/>
        <family val="1"/>
      </rPr>
      <t>Accettazione reiterazione fino al 01.02.10 con  nota fax  del 05.06.09</t>
    </r>
  </si>
  <si>
    <r>
      <t xml:space="preserve">Offerta Prot. n° 0803157 del 27/03/2008  fornitura accettata senza limiti di fatturazione fino al 31/03/2009 - </t>
    </r>
    <r>
      <rPr>
        <b/>
        <sz val="12"/>
        <rFont val="Times New Roman"/>
        <family val="1"/>
      </rPr>
      <t>Accettazione reiterazione fino al 01.02.10 con  nota fax  del 05.06.09</t>
    </r>
  </si>
  <si>
    <r>
      <t xml:space="preserve">Offerta Prot. n° E29-2005/30097600/Mig del 28/01/2005  fornitura accettata senza limiti di fatturazione - </t>
    </r>
    <r>
      <rPr>
        <b/>
        <sz val="12"/>
        <rFont val="Arial"/>
        <family val="2"/>
      </rPr>
      <t>Accettazione reiterazione fino al 01.02.10 con  nota fax  prot. E29 2005/30097600/proroga del 03.06.09</t>
    </r>
  </si>
  <si>
    <t xml:space="preserve">Accettazione reiterazione fino al 01.02.10 con nota fax prot.n.Rinn. 13bis/09 del 04/06/2009 </t>
  </si>
  <si>
    <t>Accettazione reiterazione fino al 01.02.10 con  nota fax  prot.n.169/08/cm e 168/08/cm del 10.06.09</t>
  </si>
  <si>
    <r>
      <t xml:space="preserve">Offerta del 15/02/2005  fornitura accettata senza limiti di fatturazione - </t>
    </r>
    <r>
      <rPr>
        <b/>
        <sz val="12"/>
        <rFont val="Arial"/>
        <family val="2"/>
      </rPr>
      <t>Accettazione reiterazione fino al 01.02.10 con nota fax prot.n.6251/5451 del 08.06.09</t>
    </r>
  </si>
  <si>
    <t>Accettazione reiterazione fino al 01.02.10 con  nota fax  del 03.06.09</t>
  </si>
  <si>
    <t>Accettazione reiterazione fino al 01.02.10 con niota fax prot. n. 2009G00136MM028 - 2007G00351EC029 - 2005G00873EC029 - 2008G00228IP035 del 04.06.09</t>
  </si>
  <si>
    <r>
      <t xml:space="preserve">Offerta fax del 21/02/2008  fornitura accettata senza limiti di fatturazione fino al 31/03/2009. - </t>
    </r>
    <r>
      <rPr>
        <b/>
        <sz val="12"/>
        <rFont val="Times New Roman"/>
        <family val="1"/>
      </rPr>
      <t>Accettazione reiterazione fino al 01.02.10 con niota fax prot. n. 2009G00136MM028 - 2007G00351EC029 - 2005G00873EC029 - 2008G00228IP035 del 04.06.09</t>
    </r>
  </si>
  <si>
    <r>
      <t xml:space="preserve">Offerta del 08/02/2005  fornitura accettata senza limiti di fatturazione - </t>
    </r>
    <r>
      <rPr>
        <b/>
        <sz val="12"/>
        <rFont val="Arial"/>
        <family val="2"/>
      </rPr>
      <t>Accettazione reiterazione fino al 01.02.10 con fnota fax prot. n.05/105 SL/rs del 03.06.09</t>
    </r>
  </si>
  <si>
    <r>
      <t xml:space="preserve">Offerta N. 08/1491 del 13/02/2008  fornitura accettata senza limiti di fatturazione  - </t>
    </r>
    <r>
      <rPr>
        <b/>
        <sz val="12"/>
        <rFont val="Times New Roman"/>
        <family val="1"/>
      </rPr>
      <t>Accettazione reiterazione fino al 01.02.10 con fnota fax prot. n.05/105 SL/rs del 03.06.09</t>
    </r>
  </si>
  <si>
    <r>
      <t xml:space="preserve">Offerta Prot. n° 0005.05/IBP del 18/02/2005  fornitura accettata senza limiti di fatturazione - </t>
    </r>
    <r>
      <rPr>
        <b/>
        <sz val="12"/>
        <rFont val="Arial"/>
        <family val="2"/>
      </rPr>
      <t>Accettazione reiterazione fino al 01.02.10 con  nota fax  del 04.06.09</t>
    </r>
  </si>
  <si>
    <t>Accettazione reiterazione fino al 01.02.10 con offerta fax n. 7658  PRATICA 7744 del 04.06.09</t>
  </si>
  <si>
    <r>
      <t xml:space="preserve">Offerta Prot. n° 8396 PF/bl del 08/11/2005 Pratica 8496  fornitura accettata senza limiti di fatturazione - </t>
    </r>
    <r>
      <rPr>
        <b/>
        <sz val="12"/>
        <rFont val="Arial"/>
        <family val="2"/>
      </rPr>
      <t>Accettazione reiterazione fino al 01.02.10 con offerta fax n. 8396 pratica 8496 del 04.06.09</t>
    </r>
  </si>
  <si>
    <r>
      <t xml:space="preserve">Offerta fax  del 14/02/2008 fornitura accettata senza limiti di fatturazione - </t>
    </r>
    <r>
      <rPr>
        <b/>
        <sz val="12"/>
        <rFont val="Times New Roman"/>
        <family val="1"/>
      </rPr>
      <t>Accettazione reiterazione fino al 01.02.10 con offerta fax n. 11333 pratica 11440 del 04.06.09</t>
    </r>
  </si>
  <si>
    <t>Accettazione reiterazione fino al 01.02.10 con nota fax del 08.06.09</t>
  </si>
  <si>
    <r>
      <t xml:space="preserve">Offerta del 08/11/2005  fornitura accettata per limiti fatturabili di € 250,00 - </t>
    </r>
    <r>
      <rPr>
        <b/>
        <sz val="12"/>
        <rFont val="Arial"/>
        <family val="2"/>
      </rPr>
      <t>Accettazione reiterazione fino al 01.02.10 con nota fax del 04.06.09</t>
    </r>
  </si>
  <si>
    <t>Accettazione reiterazione fino al 01.02.10 con nota fax del 04.06.09</t>
  </si>
  <si>
    <r>
      <t xml:space="preserve">Offerta del 15/02/2005  Offerta migliorativa del 25/05/2005 fornitura accettata senza limiti di fatturazione - </t>
    </r>
    <r>
      <rPr>
        <b/>
        <sz val="12"/>
        <rFont val="Arial"/>
        <family val="2"/>
      </rPr>
      <t>Accettazione reiterazione fino al 01.02.10 con nota fax del 03.06.09</t>
    </r>
  </si>
  <si>
    <r>
      <t xml:space="preserve">Offerta del 15/11/2005   fornitura accettata per limiti fatturabili di € 250,00  </t>
    </r>
    <r>
      <rPr>
        <b/>
        <sz val="12"/>
        <rFont val="Arial"/>
        <family val="2"/>
      </rPr>
      <t>Accettazione reiterazione fino al 01.02.10 con nota fax del 03.06.09</t>
    </r>
  </si>
  <si>
    <r>
      <t xml:space="preserve">Offerta del 21/08/2007   fornitura accettata senza limiti di fatturazione  </t>
    </r>
    <r>
      <rPr>
        <b/>
        <sz val="12"/>
        <rFont val="Arial"/>
        <family val="2"/>
      </rPr>
      <t>Accettazione reiterazione fino al 01.02.10 con nota fax del 03.06.09</t>
    </r>
  </si>
  <si>
    <r>
      <t xml:space="preserve">Offerta fax  19/02/2008  fornitura accettata senza limiti di fatturazione fino al 31/12/2008  -  </t>
    </r>
    <r>
      <rPr>
        <b/>
        <sz val="12"/>
        <rFont val="Times New Roman"/>
        <family val="1"/>
      </rPr>
      <t>Accettazione reiterazione fino al 01.02.10 con nota fax del 03.06.09</t>
    </r>
  </si>
  <si>
    <t>Accettazione reiterazione fino al 01.02.10 con offerta fax prot.n. 2009/DOC/413 del 09 giugno 2009</t>
  </si>
  <si>
    <r>
      <t xml:space="preserve">Offerta Prot. n° 76/05ed - FF/ed del 15/02/2005 presentata da Schwarz Pharma  e ceduta in concessione esclusiva per la vendita dal 01 aprile 2005  fornitura accettata senza limiti di fatturazione - </t>
    </r>
    <r>
      <rPr>
        <b/>
        <sz val="12"/>
        <rFont val="Arial"/>
        <family val="2"/>
      </rPr>
      <t>Accettazione reiterazione fino al 01.02.10 con fax del 15.06.09</t>
    </r>
  </si>
  <si>
    <r>
      <t xml:space="preserve">Offerta Prot. n° UG/MC/mgb G 011/05 del 16/02/2005  fornitura accettata per limiti fatturabili di € 258,228 - </t>
    </r>
    <r>
      <rPr>
        <b/>
        <sz val="12"/>
        <rFont val="Arial"/>
        <family val="2"/>
      </rPr>
      <t xml:space="preserve">  Accettazione reiterazione fino al 01.02.10 con fax PROT.N.089/09/MC/mgb del 05.06.09</t>
    </r>
  </si>
  <si>
    <r>
      <t xml:space="preserve">Offerta Prot. n° 0502012 del 14/02/2005  fornitura accettata per limiti fatturabili di € 258,23  - </t>
    </r>
    <r>
      <rPr>
        <b/>
        <sz val="12"/>
        <rFont val="Arial"/>
        <family val="2"/>
      </rPr>
      <t>Accettazione reiterazione fino al 01.02.10 con nota fax prot. n.FM/cf del 03.06.09</t>
    </r>
  </si>
  <si>
    <r>
      <t xml:space="preserve">Offerta Prot. n° 0708012 del 29/08/2007  fornitura accettata senza limiti di fatturazione - </t>
    </r>
    <r>
      <rPr>
        <b/>
        <sz val="12"/>
        <rFont val="Arial"/>
        <family val="2"/>
      </rPr>
      <t>Accettazione reiterazione fino al 01.02.10 con nota fax prot. n.FM/cf del 03.06.09</t>
    </r>
  </si>
  <si>
    <r>
      <t xml:space="preserve">Offerta del 14/02/2005  fornitura accettata senza limiti di fatturazione - </t>
    </r>
    <r>
      <rPr>
        <b/>
        <sz val="12"/>
        <rFont val="Arial"/>
        <family val="2"/>
      </rPr>
      <t>Accettazione reiterazione fino al 01.02.10 con nota fax del 03.06.09</t>
    </r>
  </si>
  <si>
    <r>
      <t xml:space="preserve">Offerta Prot. n° DV/ag/122/2005 del 08/02/2005  fornitura accettata senza limiti di fatturazione - </t>
    </r>
    <r>
      <rPr>
        <b/>
        <sz val="12"/>
        <rFont val="Arial"/>
        <family val="2"/>
      </rPr>
      <t>Accettazione reiterazione fino al 01.02.10 con nota prot. DV/ag/601/2009 del 04.06.09</t>
    </r>
  </si>
  <si>
    <r>
      <t xml:space="preserve">Offerta Prot. n°DV/sa/396/2007 del 04/09/2007  fornitura accettata senza limiti di fatturazione - </t>
    </r>
    <r>
      <rPr>
        <b/>
        <sz val="12"/>
        <rFont val="Arial"/>
        <family val="2"/>
      </rPr>
      <t>Accettazione reiterazione fino al 01.02.10 con nota prot. DV/ag/601/2009 del 04.06.09</t>
    </r>
  </si>
  <si>
    <t>Accettazione reiterazione fino al 01.02.10 con fax n. 24 del 03.06.09</t>
  </si>
  <si>
    <r>
      <t xml:space="preserve">Offerta Prot. n° mb211-2005 CodCli 118246 del 16/02/2005  fornitura accettata per limiti fatturabili di € 150,00 - </t>
    </r>
    <r>
      <rPr>
        <b/>
        <sz val="12"/>
        <rFont val="Arial"/>
        <family val="2"/>
      </rPr>
      <t>Accettazione reiterazione fino al 01.02.10 con nota fax prot.n.0058-2009 del 03.06.09</t>
    </r>
  </si>
  <si>
    <r>
      <t xml:space="preserve">Offerta Prot. n° mb62-2008 CodCli 118246 del 21/02/2008  fornitura accettata senza limiti di fatturazione -  </t>
    </r>
    <r>
      <rPr>
        <b/>
        <sz val="12"/>
        <rFont val="Times New Roman"/>
        <family val="1"/>
      </rPr>
      <t>Accettazione reiterazione fino al 01.02.10 con nota fax prot.n.0058-2009 del 03.06.09</t>
    </r>
  </si>
  <si>
    <r>
      <t xml:space="preserve">Offerta Prot. n° IT/278/05/GO-OFFERTA del 15/02/2005  fornitura accettata senza limiti di fatturazione - </t>
    </r>
    <r>
      <rPr>
        <b/>
        <sz val="12"/>
        <rFont val="Arial"/>
        <family val="2"/>
      </rPr>
      <t>Accettazione reiterazione fino al 01.02.10 con nota fax del 03.06.09</t>
    </r>
  </si>
  <si>
    <r>
      <t xml:space="preserve">Offerta Prot. n° IT/1644/05/GO-OFFERTA del 07/11/2005  fornitura accettata senza limiti di fatturazione - </t>
    </r>
    <r>
      <rPr>
        <b/>
        <sz val="12"/>
        <rFont val="Arial"/>
        <family val="2"/>
      </rPr>
      <t>Accettazione reiterazione fino al 01.02.10 con nota fax del 03.06.09</t>
    </r>
  </si>
  <si>
    <t>Accettazione reiterazione fino al 01.02.10 con nota fax del 03.06.09</t>
  </si>
  <si>
    <r>
      <t xml:space="preserve">Offerta Prot. 20053000BM CodCli 8971 del 22/12/2005  fornitura accettata per limiti fatturabili di € 250,00 - </t>
    </r>
    <r>
      <rPr>
        <b/>
        <sz val="14"/>
        <rFont val="Arial"/>
        <family val="2"/>
      </rPr>
      <t xml:space="preserve">Non Accetta  il rinnovo fino al 01.02.10 per dismissione della produzione </t>
    </r>
  </si>
  <si>
    <r>
      <t xml:space="preserve">Offerta Prot. n° 30 Sice del 01/02/2005  fornitura accettata senza limiti di fatturazione - </t>
    </r>
    <r>
      <rPr>
        <b/>
        <sz val="12"/>
        <rFont val="Arial"/>
        <family val="2"/>
      </rPr>
      <t>Accettazione reiterazione fino al 01.02.10 con nota fax prot.2009000353/JDLU del 08.06.09</t>
    </r>
  </si>
  <si>
    <r>
      <t xml:space="preserve">Offerta Prot. n° 237 Sice del 07/11/2005  fornitura accettata senza limiti di fatturazione - </t>
    </r>
    <r>
      <rPr>
        <b/>
        <sz val="12"/>
        <rFont val="Arial"/>
        <family val="2"/>
      </rPr>
      <t>Accettazione reiterazione fino al 01.02.10 con nota fax prot.2009000353/JDLU del 08.06.09</t>
    </r>
  </si>
  <si>
    <r>
      <t xml:space="preserve">Offerta Prot. n° 2007000383/JDLU del 11/07/2008  fornitura accettata senza limiti di fatturazione  - </t>
    </r>
    <r>
      <rPr>
        <b/>
        <sz val="12"/>
        <rFont val="Times New Roman"/>
        <family val="1"/>
      </rPr>
      <t>Accettazione reiterazione fino al 01.02.10 con nota fax prot.2009000353/JDLU del 08.06.09</t>
    </r>
  </si>
  <si>
    <r>
      <t xml:space="preserve">Offerta Prot. n° 50005533/rr del 16/02/2005  accettata per limiti fatturabili di € 104,00  - </t>
    </r>
    <r>
      <rPr>
        <b/>
        <sz val="12"/>
        <rFont val="Arial"/>
        <family val="2"/>
      </rPr>
      <t>Accettazione reiterazione fino al 01.02.10 con fax del 03.06.09</t>
    </r>
  </si>
  <si>
    <t>ASSEGNAZIONE GARA  n°  183/08    VEDI DELIBERA 751 DEL 8/07/09 CONVENZIONE CAT SARDEGNA</t>
  </si>
  <si>
    <r>
      <t>Offerta Prot. n° HTS/FM/gn 050036 del 17/02/2005  fornitura accettata senza limiti di fatturazione -</t>
    </r>
    <r>
      <rPr>
        <b/>
        <sz val="12"/>
        <rFont val="Arial"/>
        <family val="2"/>
      </rPr>
      <t xml:space="preserve"> Accettata la reiterazione fino al 01.02.10 con offerta fax  prot.n. HTS/FM/nz/050036-v del 08 luglio 2009     </t>
    </r>
  </si>
  <si>
    <t>ASSEGNAZIONE GARA n° 201/09</t>
  </si>
  <si>
    <r>
      <t xml:space="preserve">Ditta Baxter S.p.A.  </t>
    </r>
    <r>
      <rPr>
        <sz val="12"/>
        <rFont val="Arial"/>
        <family val="2"/>
      </rPr>
      <t xml:space="preserve">Viale Tiziano 25 - 00196 Roma C.F. 00492340583 P.I. 00907371009 Tel. 06/324911 Fax 06/32491341 </t>
    </r>
  </si>
  <si>
    <t>G.U.74 del 30/06/09</t>
  </si>
  <si>
    <t>Nuovo Prezzo</t>
  </si>
  <si>
    <r>
      <t xml:space="preserve">Ditta </t>
    </r>
    <r>
      <rPr>
        <b/>
        <sz val="18"/>
        <color indexed="8"/>
        <rFont val="Arial"/>
        <family val="2"/>
      </rPr>
      <t xml:space="preserve">ITALCHIMICI S.p.A. </t>
    </r>
    <r>
      <rPr>
        <sz val="18"/>
        <color indexed="8"/>
        <rFont val="Arial"/>
        <family val="2"/>
      </rPr>
      <t>Via Pontina 5 (km 29)  - 00040 POMEZIA (RM) C.F./P.I.11902030151 Tel. 06/916391 Fax 06/9106945</t>
    </r>
  </si>
  <si>
    <r>
      <t xml:space="preserve">Offerta del 22/12/2005  fornitura accettata senza limiti di fatturazione - </t>
    </r>
    <r>
      <rPr>
        <b/>
        <sz val="12"/>
        <rFont val="Arial"/>
        <family val="2"/>
      </rPr>
      <t>Accettazione reiterazione fino al 01.02.10 con nota offerta fax del 21.07.09</t>
    </r>
  </si>
  <si>
    <r>
      <t xml:space="preserve">Ditta Bracco Imagin Italia S.r.l.  </t>
    </r>
    <r>
      <rPr>
        <sz val="12"/>
        <rFont val="Arial"/>
        <family val="2"/>
      </rPr>
      <t>Via Egidio Folli 50 - 20134 Milano  C.F./P.I. 05501420961 Tel. 800010452 Fax 800518320</t>
    </r>
  </si>
  <si>
    <r>
      <t xml:space="preserve">Ditta Sandoz S.p.A.  </t>
    </r>
    <r>
      <rPr>
        <sz val="12"/>
        <rFont val="Arial"/>
        <family val="2"/>
      </rPr>
      <t>Largo Umberto Boccioni 1 - 21040 Origgio (VA)  C.F. 00795170158 P.I. 02689300123 Tel. 02/96541 Fax 02/96543496  o 02/96543458</t>
    </r>
  </si>
  <si>
    <t xml:space="preserve">Offerta Prot. n° 29/2005/off del 10/02/2005  fornitura accettata senza limiti di fatturazione - </t>
  </si>
  <si>
    <r>
      <t xml:space="preserve">Ditta TEOFARMA S.R.L.  </t>
    </r>
    <r>
      <rPr>
        <sz val="12"/>
        <rFont val="Arial"/>
        <family val="2"/>
      </rPr>
      <t>Via  F.lli Cervi 8 - 27010 Valle Salimbene (PV)  C.F./P.I. 01423300183 Tel. 0382/422008 Fax 0382/527893</t>
    </r>
  </si>
  <si>
    <r>
      <t xml:space="preserve">Ditta Teofarma  S.r.l.  </t>
    </r>
    <r>
      <rPr>
        <sz val="12"/>
        <rFont val="Arial"/>
        <family val="2"/>
      </rPr>
      <t>Via F.lli Cervi 8 - 27010 Valle Sallimbene (PV) C.F./P.I.01423300183 Tel. 0382/422008 Fax 0382/527893</t>
    </r>
  </si>
  <si>
    <r>
      <t xml:space="preserve">Offerta Prot. n° 98915630/off del 14/02/2005  fornitura accettata per limiti -  fatturabili pari a una confezione minima di vendita - </t>
    </r>
    <r>
      <rPr>
        <b/>
        <sz val="12"/>
        <rFont val="Arial"/>
        <family val="2"/>
      </rPr>
      <t>Accettazione reiterazione fino al 01.02.10, pratica n° 19253/98 del 21.07.09</t>
    </r>
  </si>
  <si>
    <r>
      <t xml:space="preserve">Offerta Prot. n° 2005/4367 del 08/11/2005  fornitura accettata per limiti fatturabili di € 250,00  - </t>
    </r>
    <r>
      <rPr>
        <b/>
        <sz val="12"/>
        <rFont val="Arial"/>
        <family val="2"/>
      </rPr>
      <t xml:space="preserve">Accettazione reiterazione fino al 01.02.10 con offerta fax 2005/4367 del 21 luglio 2009  </t>
    </r>
  </si>
  <si>
    <r>
      <t xml:space="preserve">Offerta Prot. n° 82/2005 del 16/02/2005  fornitura accettata senza limiti di fatturazione - </t>
    </r>
    <r>
      <rPr>
        <b/>
        <sz val="12"/>
        <rFont val="Arial"/>
        <family val="2"/>
      </rPr>
      <t>Accettazione reiterazione fino al 01.02.2010 con nota offerta fax n° 386/2009 del 09.06.2009</t>
    </r>
  </si>
  <si>
    <t>Det.AIFA 430/13.2.09 vendita a THERAMEX</t>
  </si>
  <si>
    <t xml:space="preserve">Offerta del 03/08/2007  già presentata da Merck Pharma di seguito incorporata in Merck Serono a far data 01 novembre 2007 fornitura accettata senza limiti di fatturazione - </t>
  </si>
  <si>
    <t>Accettazione reiterazione fino al 01.02.2010 con nota offerta fax n° 386/2009 del 09.06.2009</t>
  </si>
  <si>
    <t>Det.AIFA 430/13.2.09 vendita  da Merck Serono S.p.A. a THERAMEX</t>
  </si>
  <si>
    <r>
      <t>Ditta THERAMEX S.p.A. Piazza del Pignato 9</t>
    </r>
    <r>
      <rPr>
        <sz val="12"/>
        <rFont val="Arial"/>
        <family val="2"/>
      </rPr>
      <t xml:space="preserve"> - 00176 Roma C.F. P.I. 12839400152 Tel. 06/703841 Fax 06/70384613 - </t>
    </r>
  </si>
  <si>
    <t>Lettera offerta del 09 giugno 2009</t>
  </si>
  <si>
    <t>dal 01 marzo 2009 subentro alla Ditta MERCK SERONO</t>
  </si>
  <si>
    <t>dal 01 marzo 2009 ceduto alla Ditta DAIICHI SANKIO ITALIA</t>
  </si>
  <si>
    <r>
      <t xml:space="preserve">Offerta Prot. n° 01 2897/1427/05 EM/cg del 11/11/2005   fornitura accettata per limiti fatturabili di € 260,00 - </t>
    </r>
    <r>
      <rPr>
        <b/>
        <sz val="12"/>
        <rFont val="Arial"/>
        <family val="2"/>
      </rPr>
      <t>Accettazione reiterazione fino al 01.02.2010, con conferma telefonica del 21.07.2009</t>
    </r>
  </si>
  <si>
    <r>
      <t xml:space="preserve">Offerta del 16/02/2005  non indica eventuali limiti di fatturazione  - </t>
    </r>
    <r>
      <rPr>
        <b/>
        <sz val="12"/>
        <rFont val="Arial"/>
        <family val="2"/>
      </rPr>
      <t>Accettazione reiterazione fino al 01.02.10, con nota fax TR/CR/pc del 22.07.09</t>
    </r>
  </si>
  <si>
    <r>
      <t xml:space="preserve">Offerta n° 193/OF/2006 del 23/10/2006 non indica eventuali limiti di fatturazione  - </t>
    </r>
    <r>
      <rPr>
        <b/>
        <sz val="12"/>
        <rFont val="Arial"/>
        <family val="2"/>
      </rPr>
      <t>Accettazione reiterazione fino al 01.02.10, con nota fax TR/CR/pc del 22.07.09</t>
    </r>
  </si>
  <si>
    <t>Limiti fatturabili di € 200,00 oppure € 75,00 in contrassegno</t>
  </si>
  <si>
    <t>Offerta del 22.07.2009 valida fino al 31.12.2009</t>
  </si>
  <si>
    <r>
      <t xml:space="preserve">Offerta del 20/10/2005  fornitura accettata per limiti fatturabili di € 200,00 oppure € 75,00 in contrassegno - </t>
    </r>
    <r>
      <rPr>
        <b/>
        <sz val="12"/>
        <rFont val="Arial"/>
        <family val="2"/>
      </rPr>
      <t>Offerta per reiterazione del 22.07.2009 valida fino al 31.12.2009</t>
    </r>
  </si>
  <si>
    <r>
      <t xml:space="preserve">Offerta AL/ca del 14/02/2005 e del 30/05/2005 fornitura accettata per limiti fatturabili di € 250,00 - </t>
    </r>
    <r>
      <rPr>
        <b/>
        <sz val="12"/>
        <rFont val="Arial"/>
        <family val="2"/>
      </rPr>
      <t>Accettazione reiterazione fino al 01.02.2010 con offerta fax n. AC/ca pratica 251518/2009 del 22.07.2009</t>
    </r>
  </si>
  <si>
    <r>
      <t xml:space="preserve">Offerta Prot. n° RI-72-2005 del 16/02/2005  fornitura accettata senza limiti di fatturazione - </t>
    </r>
    <r>
      <rPr>
        <b/>
        <sz val="12"/>
        <rFont val="Arial"/>
        <family val="2"/>
      </rPr>
      <t>Accettazione reiterazione fino al 01.02.10, con nota fax  del 22.07.2009</t>
    </r>
    <r>
      <rPr>
        <sz val="12"/>
        <rFont val="Arial"/>
        <family val="2"/>
      </rPr>
      <t xml:space="preserve">   </t>
    </r>
  </si>
  <si>
    <r>
      <t xml:space="preserve">Offerta Prot. n° RS-433-2007 del 25/07/2007  fornitura accettata senza limiti di fatturazione - </t>
    </r>
    <r>
      <rPr>
        <b/>
        <sz val="12"/>
        <rFont val="Arial"/>
        <family val="2"/>
      </rPr>
      <t xml:space="preserve">Accettazione reiterazione fino al 01.02.10, con nota fax  del 22.07.2009 </t>
    </r>
  </si>
  <si>
    <r>
      <t xml:space="preserve">Offerta Prot. n° 08/115 del 15/02/2008  fornitura accettata senza limiti di fatturazione fino al 31/12/2008 - </t>
    </r>
    <r>
      <rPr>
        <b/>
        <sz val="12"/>
        <rFont val="Times New Roman"/>
        <family val="1"/>
      </rPr>
      <t xml:space="preserve">Accettazione reiterazione fino al 01.02.10, con nota fax  del 22.07.2009 </t>
    </r>
  </si>
  <si>
    <t>Accettazione reiterazione fino al 01.02.10 con offerta fax prot.48/2009 del 17.07.2009</t>
  </si>
  <si>
    <r>
      <t xml:space="preserve">Ditta Roche S.p.A.  </t>
    </r>
    <r>
      <rPr>
        <sz val="12"/>
        <rFont val="Arial"/>
        <family val="2"/>
      </rPr>
      <t>Via G. B. Stucchi 110  - 20052 Monza  C.F./P.I. 00747170157 Tel. 039/2471 Fax 800824038 o 0392475193</t>
    </r>
  </si>
  <si>
    <r>
      <t xml:space="preserve">Offerta fax 18/02/2008  fornitura accettata senza limiti di fatturazione per sei mesi - </t>
    </r>
    <r>
      <rPr>
        <b/>
        <sz val="12"/>
        <rFont val="Times New Roman"/>
        <family val="1"/>
      </rPr>
      <t>Accettazione reiterazione fino al 01.02.10, con nota fax del 23.07.2009</t>
    </r>
  </si>
  <si>
    <t>Accettazione reiterazione fino al 01.02.10 con nota fax del 24.07.09</t>
  </si>
  <si>
    <r>
      <t xml:space="preserve">Offerta Prot. n° TRPR-0327/2005-1538 del 08/11/2005  fornitura accettata senza limiti di fatturazione - </t>
    </r>
    <r>
      <rPr>
        <b/>
        <sz val="12"/>
        <rFont val="Arial"/>
        <family val="2"/>
      </rPr>
      <t>Accettazione reiterazione fino al 01.02.10 con nota fax del 24.07.09</t>
    </r>
  </si>
  <si>
    <r>
      <t xml:space="preserve">Offerta del 01/08/2007  fornitura accettata senza limiti di fatturazione - </t>
    </r>
    <r>
      <rPr>
        <b/>
        <sz val="12"/>
        <rFont val="Arial"/>
        <family val="2"/>
      </rPr>
      <t>Accettazione reiterazione fino al 01.02.10 con nota fax del 24.07.09</t>
    </r>
  </si>
  <si>
    <t>VEDI DELIBERA 751 DEL 8/07/09</t>
  </si>
  <si>
    <t xml:space="preserve">ASSEGNAZIONE GARA n° 129/06 nessun ordine fatto </t>
  </si>
  <si>
    <r>
      <t xml:space="preserve">Offerta Prot. n° 649/05 del 16/11/2005  fornitura accettata per limiti fatturabili di € 200,00  - </t>
    </r>
    <r>
      <rPr>
        <b/>
        <sz val="12"/>
        <rFont val="Arial"/>
        <family val="2"/>
      </rPr>
      <t xml:space="preserve"> </t>
    </r>
  </si>
  <si>
    <t>ASSEGNAZIONE GARA  n°  141/06 NESSUN ORDINE PRESENTE</t>
  </si>
  <si>
    <t>Tildiem 100 mg/3 ml fiale</t>
  </si>
  <si>
    <r>
      <t xml:space="preserve">Offerta Prot. n° 90001/50217 del 14/02/2005  fornitura accettata senza limiti di fatturazione  - </t>
    </r>
    <r>
      <rPr>
        <b/>
        <sz val="12"/>
        <rFont val="Arial"/>
        <family val="2"/>
      </rPr>
      <t>Accettazione reiterazione fino al 01.02.10, offerta fax RM/dp del 23.07.09</t>
    </r>
  </si>
  <si>
    <r>
      <t xml:space="preserve">Offerta Prot. n° 90001/51729 del 02/11/2005  fornitura accettata senza limiti di fatturazione - </t>
    </r>
    <r>
      <rPr>
        <b/>
        <sz val="12"/>
        <rFont val="Arial"/>
        <family val="2"/>
      </rPr>
      <t xml:space="preserve"> Accettazione reiterazione fino al 01.02.10, offerta fax RM/dp del 23.07.09</t>
    </r>
  </si>
  <si>
    <r>
      <t xml:space="preserve">Offerta Prot. n° 90001/61550 del 25/10/2006  fornitura accettata senza limiti di fatturazione - </t>
    </r>
    <r>
      <rPr>
        <b/>
        <sz val="12"/>
        <rFont val="Arial"/>
        <family val="2"/>
      </rPr>
      <t xml:space="preserve"> Accettazione reiterazione fino al 01.02.10, offerta fax RM/dp del 23.07.09</t>
    </r>
  </si>
  <si>
    <r>
      <t xml:space="preserve">Offerta Prot. n° 90001/80333 del 20/02/2008  fornitura accettata senza limiti di fatturazione fino al 31/05/2009 - </t>
    </r>
    <r>
      <rPr>
        <b/>
        <sz val="12"/>
        <rFont val="Times New Roman"/>
        <family val="1"/>
      </rPr>
      <t xml:space="preserve"> Accettazione reiterazione fino al 01.02.10, offerta fax RM/dp del 23.07.09</t>
    </r>
  </si>
  <si>
    <t xml:space="preserve"> Accettazione reiterazione fino al 01.02.10, offerta fax nr.5000267-/MCZ/mac del 23.07.09</t>
  </si>
  <si>
    <t xml:space="preserve"> Accettazione reiterazione fino al 01.02.10, offerta fax n.200907535R/off del 23.07.09</t>
  </si>
  <si>
    <t>NON OFFERTO - AD ESAURIMENTO SCORTE</t>
  </si>
  <si>
    <t>NON OFFERTO - AD ESAURIMENTO SCORTE FINO AL 31/10/09</t>
  </si>
  <si>
    <t>Accettazione reiterazione fino al 01.02.10 con offerta fax n.2009/DOG/387 del 22.07.09</t>
  </si>
  <si>
    <t>033637277</t>
  </si>
  <si>
    <t>Humalog Basal Kwikpen penne preriempite 3 ml/100 UI</t>
  </si>
  <si>
    <t>NOTA del 14.07.09 Humalog NPL AIC 033637149 viene sostituito con</t>
  </si>
  <si>
    <t>NOTA del 14.07.09 Humalog PEN AIC 033637048 viene sostituito con</t>
  </si>
  <si>
    <t>Humalog  Kwikpen penne preriempite 3 ml/100 UI</t>
  </si>
  <si>
    <r>
      <t xml:space="preserve">Offerta Prot. n° 141/2005/de del 28/01/2005  fornitura accettata senza limiti di fatturazione  - </t>
    </r>
    <r>
      <rPr>
        <b/>
        <sz val="12"/>
        <rFont val="Arial"/>
        <family val="2"/>
      </rPr>
      <t>Accettazione reiterazione fino al 01.02.2010 con offerta fax del 23 luglio 2009</t>
    </r>
  </si>
  <si>
    <r>
      <t xml:space="preserve">Offerta Prot. n° 200500276 del 07/11/2005  fornitura accettata senza limiti di fatturazione - </t>
    </r>
    <r>
      <rPr>
        <b/>
        <sz val="12"/>
        <rFont val="Arial"/>
        <family val="2"/>
      </rPr>
      <t>Accettazione reiterazione fino al 01.02.2010 con offerta fax del 23 luglio 2009</t>
    </r>
  </si>
  <si>
    <r>
      <t xml:space="preserve">Offerta  del 14/02/2008  fornitura accettata con minimo d'ordine fatturabile di € 250,00  fino al 30/06/2008 - </t>
    </r>
    <r>
      <rPr>
        <b/>
        <sz val="12"/>
        <rFont val="Times New Roman"/>
        <family val="1"/>
      </rPr>
      <t>Accettazione reiterazione fino al 01.02.2010 con offerta fax del 23 luglio 2009</t>
    </r>
  </si>
  <si>
    <t>Da giugno 2009 cessata la commercializzazione</t>
  </si>
  <si>
    <t>CEDUTO IL 27.06.2008 ALLA DITTA ACTAVIS</t>
  </si>
  <si>
    <t>Diflucan EV 100 mg flac50ml</t>
  </si>
  <si>
    <t>DepoMedrol 40 mg 3 flc/3 sir</t>
  </si>
  <si>
    <t xml:space="preserve">Solu Medrol 1000mg flac EV </t>
  </si>
  <si>
    <t xml:space="preserve">Solu Medrol 2000mg flac EV </t>
  </si>
  <si>
    <t>Modustatina 2mg/2 l fiale IV</t>
  </si>
  <si>
    <t>VEDI DITTA ROTTAPHARM</t>
  </si>
  <si>
    <r>
      <t xml:space="preserve"> Minimo d'ordine € 150,00 - </t>
    </r>
    <r>
      <rPr>
        <b/>
        <sz val="12"/>
        <rFont val="Arial"/>
        <family val="2"/>
      </rPr>
      <t xml:space="preserve">Accettazione reiterazione fino al 01.02.10 con nota fax  del 11.06.09   </t>
    </r>
    <r>
      <rPr>
        <sz val="12"/>
        <rFont val="Arial"/>
        <family val="2"/>
      </rPr>
      <t xml:space="preserve">    </t>
    </r>
  </si>
  <si>
    <r>
      <t xml:space="preserve">Offerta APPA-0085/2005-0106 del 17/02/2005   fornitura accettata senza limiti di fatturazione - </t>
    </r>
    <r>
      <rPr>
        <b/>
        <sz val="12"/>
        <rFont val="Arial"/>
        <family val="2"/>
      </rPr>
      <t>Accettazione reiterazione fino al 01.02.10 con  nota fax APPA-0085/2005-0106 del 10.06.09</t>
    </r>
  </si>
  <si>
    <t>033637190</t>
  </si>
  <si>
    <t>Ditta ACTAVIS ITALY S.p.A.</t>
  </si>
  <si>
    <t>Ceduta a MEDA PHARMA</t>
  </si>
  <si>
    <r>
      <t xml:space="preserve">Offerta Prot. n° 19/05/GG Cl 00249834 del 11/02/2005  fornitura accettata senza limiti di fatturazione  - </t>
    </r>
    <r>
      <rPr>
        <b/>
        <sz val="12"/>
        <rFont val="Arial"/>
        <family val="2"/>
      </rPr>
      <t xml:space="preserve"> Accettazione reiterazione  fino al 01 febbraio 2010 con nota fax del 29.07.2009</t>
    </r>
  </si>
  <si>
    <r>
      <t>Offerta del 26/02/2008  fornitura accettata senza limiti di fatturazione fino al 30/06/2008 -</t>
    </r>
    <r>
      <rPr>
        <b/>
        <sz val="12"/>
        <rFont val="Times New Roman"/>
        <family val="1"/>
      </rPr>
      <t xml:space="preserve"> Accettazione reiterazione  fino al 01 febbraio 2010 con nota fax del 29.07.2009</t>
    </r>
  </si>
  <si>
    <t>Accettazione reiterazione fino al 01.02.10 con nota fax  del 04.06.09</t>
  </si>
  <si>
    <t>Accettazione reiterazione fino al 01.02.10 con nota fax  del 10.06.09</t>
  </si>
  <si>
    <r>
      <t xml:space="preserve">Ditta Takeda Italia Farmaceutici S.p.A.  </t>
    </r>
    <r>
      <rPr>
        <sz val="12"/>
        <rFont val="Arial"/>
        <family val="2"/>
      </rPr>
      <t>Via Elio Vittorini 129 - 00144 Roma  C.F. 01751900877 P.I. 05478491003 Tel. 06/502601 Fax 06/5010968 oppure 06/5001784</t>
    </r>
  </si>
  <si>
    <t>offerta prot. n. 96/09 del 01/04/09;  validità dell’offerta fino al 31/12/2009; minimo fatturabile: € 260,00 I.V.A. esclusa</t>
  </si>
  <si>
    <t xml:space="preserve">PROROGA RIFIUTATA </t>
  </si>
  <si>
    <t>PROROGA RIFIUTATA - NON ULTERIORMENTE PROROGABILE</t>
  </si>
  <si>
    <t>PROROGA RIFIUTATA</t>
  </si>
  <si>
    <t>ASSEGNAZIONE GARA n° 334/07</t>
  </si>
  <si>
    <t xml:space="preserve">NON ACCETTA LA PROROGA  </t>
  </si>
  <si>
    <t>A02BA02</t>
  </si>
  <si>
    <t>035331014</t>
  </si>
  <si>
    <t>Ranitidina</t>
  </si>
  <si>
    <t>CPR RIV150MG</t>
  </si>
  <si>
    <t>RANITIDINA HEX*20CPR RIV150MG</t>
  </si>
  <si>
    <t>035331053</t>
  </si>
  <si>
    <t xml:space="preserve">CPR RIV 300MG </t>
  </si>
  <si>
    <t>RANITIDINA HEX*20CPR RIV 300MG</t>
  </si>
  <si>
    <t>Accettazione reiterazione fino al 01 febbraio 2010 con offerta fax n: 29/2005/off del 31.10.2009</t>
  </si>
  <si>
    <r>
      <t xml:space="preserve">Ditta </t>
    </r>
    <r>
      <rPr>
        <b/>
        <sz val="18"/>
        <rFont val="Arial"/>
        <family val="2"/>
      </rPr>
      <t>Wyeth Lederle</t>
    </r>
    <r>
      <rPr>
        <sz val="18"/>
        <rFont val="Arial"/>
        <family val="2"/>
      </rPr>
      <t xml:space="preserve"> S.p.A.  Via Nettunense 90 - 04011 Aprilia  C.F. 00130300874 P.I. 01793330596 Tel. 06/927151 Fax 06/92715446</t>
    </r>
  </si>
  <si>
    <r>
      <t xml:space="preserve">Ditta DAIICHI SANKYO ITALIA S.p.A.  </t>
    </r>
    <r>
      <rPr>
        <sz val="12"/>
        <rFont val="Arial"/>
        <family val="2"/>
      </rPr>
      <t>Via Paolo di Dono 73 - 00142 Roma  C.F. 00468270582 P.I. 04494061007 Tel. 06/852551 Fax 06/85255235</t>
    </r>
  </si>
  <si>
    <t>non più commercializzata</t>
  </si>
  <si>
    <t>Netilmicina solfato (temp.non disponibili)</t>
  </si>
  <si>
    <t>Nota fax del 26.06.08 dal 1 luglio 2008 distributrice Ditta AFM S.p.A. di Bologna</t>
  </si>
  <si>
    <t xml:space="preserve">Levopraid 25 mg (fiale) </t>
  </si>
  <si>
    <t>NB: i prezzi ex factory indicati nei prospetti saranno scontati del 8,21%, mediante nota di credito emessa contestualmente alla fattura</t>
  </si>
  <si>
    <r>
      <t xml:space="preserve">Ditta Fidia Farmaceutici S.p.A.  </t>
    </r>
    <r>
      <rPr>
        <sz val="12"/>
        <rFont val="Arial"/>
        <family val="2"/>
      </rPr>
      <t>Via Ponte della Fabbrica 3A - 35031 Abano Terme (PD)  C.F./P.I. 00204260285 Tel. 049/8232127 Fax 049/8232692</t>
    </r>
  </si>
  <si>
    <r>
      <t xml:space="preserve">Mobic  </t>
    </r>
    <r>
      <rPr>
        <b/>
        <sz val="14"/>
        <rFont val="Times New Roman"/>
        <family val="1"/>
      </rPr>
      <t xml:space="preserve">  (NO)</t>
    </r>
  </si>
  <si>
    <r>
      <t xml:space="preserve">Mobic  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>(NO)</t>
    </r>
  </si>
  <si>
    <r>
      <t xml:space="preserve">Ditta </t>
    </r>
    <r>
      <rPr>
        <b/>
        <sz val="18"/>
        <rFont val="Arial"/>
        <family val="2"/>
      </rPr>
      <t>A. Menarini Industrie Farmaceutiche Riunite</t>
    </r>
    <r>
      <rPr>
        <sz val="18"/>
        <rFont val="Arial"/>
        <family val="2"/>
      </rPr>
      <t xml:space="preserve"> S.r.l.  </t>
    </r>
    <r>
      <rPr>
        <sz val="12"/>
        <rFont val="Arial"/>
        <family val="2"/>
      </rPr>
      <t>Via Sette Santi 3 - 50131 Firenze C.F./P.I. 00395270481 Tel. 055/56801 Fax 055/5680442 servizi post-vendita c/o CO.DI.FI.  Via Sette Santi 1 - 50131 Firenze</t>
    </r>
  </si>
  <si>
    <r>
      <t xml:space="preserve">Ditta IBISQUS S.r.l.  </t>
    </r>
    <r>
      <rPr>
        <sz val="12"/>
        <rFont val="Arial"/>
        <family val="2"/>
      </rPr>
      <t>Via  Fossigniano 2 - 04011 Aprilia (LT)  C.F./P.I. 02380550596 Tel. 06/92150406 Fax 06/92150430</t>
    </r>
  </si>
  <si>
    <t xml:space="preserve">Offerta Prot. n° 104/05/cm del 14/02/2005  già presentata da I.B.I. e poi conferita con ramo d'azienda a IBISCUS a far data dal 10 ottobre 2007 fornitura accettata senza limiti di fatturazione - </t>
  </si>
  <si>
    <r>
      <t xml:space="preserve">Ditta HIKMA ITALIA  (ex Istituto Biochimico Pavese Pharma S.p.A.)  </t>
    </r>
    <r>
      <rPr>
        <sz val="12"/>
        <rFont val="Arial"/>
        <family val="2"/>
      </rPr>
      <t>Viale Certosa 10 - 27100 Pavia  C.F. 11278030157 P.I. 01620460186 Tel. 0382/527949 Fax 0382/422745</t>
    </r>
  </si>
  <si>
    <t>non più disponibile</t>
  </si>
  <si>
    <t>Aminomal fiale IM 350 mg</t>
  </si>
  <si>
    <t>Lixidol  ???</t>
  </si>
  <si>
    <t>Madaus</t>
  </si>
  <si>
    <r>
      <t xml:space="preserve">Offerta Prot. n° 20050719/F/vml del 20/10/2005  fornitura accettata senza limiti di fatturazione - </t>
    </r>
    <r>
      <rPr>
        <b/>
        <sz val="12"/>
        <rFont val="Arial"/>
        <family val="2"/>
      </rPr>
      <t xml:space="preserve">Accettazione con offerta fax della Ditta Rottapharm  del 02 luglio 2008   rinnovo fino al 01.02.09 </t>
    </r>
  </si>
  <si>
    <r>
      <t xml:space="preserve">Ditta </t>
    </r>
    <r>
      <rPr>
        <b/>
        <sz val="18"/>
        <rFont val="Arial"/>
        <family val="2"/>
      </rPr>
      <t>Sigma-Tau Industrie Farmaceutiche Riunite</t>
    </r>
    <r>
      <rPr>
        <sz val="18"/>
        <rFont val="Arial"/>
        <family val="2"/>
      </rPr>
      <t xml:space="preserve"> S.p.A.  </t>
    </r>
    <r>
      <rPr>
        <sz val="12"/>
        <rFont val="Arial"/>
        <family val="2"/>
      </rPr>
      <t>Via Pontina Km. 30,400 - 00040 Pomezia (RM) C.F. 00410650584 P.I. 00885531004 Tel. 06/91393537 Fax 06/91166955</t>
    </r>
  </si>
  <si>
    <t>esaurimento scorte</t>
  </si>
  <si>
    <t>non offerto</t>
  </si>
  <si>
    <t xml:space="preserve">Offerta del 22/12/2005  fornitura accettata per limiti fatturabili di € 103,27 - </t>
  </si>
  <si>
    <t xml:space="preserve">Offerta Prot. n° IT/0093/08/MB del 15/01/2005  fornitura accettata senza limiti di fatturazione fino al  31/12/2008 - </t>
  </si>
  <si>
    <t>025852068</t>
  </si>
  <si>
    <t>Sirdalud 2 mg 20 cpr</t>
  </si>
  <si>
    <t xml:space="preserve">Offerta Prot. n° 2005000027 del 15/02/2005  non indica eventuali limiti di fatturazione - </t>
  </si>
  <si>
    <t xml:space="preserve">Offerta del 26/10/2005  fornitura accettata per limiti fatturabili di € 155,00 </t>
  </si>
  <si>
    <t xml:space="preserve">Offerta Prot. n° 047336 del 07/02/2005 offerta Prot. n° 048292 del 10/03/2005 offerta Prot. n° 049781 del 25/05/2005  fornitura accettata senza limiti di fatturazione.  - </t>
  </si>
  <si>
    <t xml:space="preserve">Offerta Prot. n° 052127 T.O. del 09/11/2005  fornitura accettata senza limiti di fatturazione.   - </t>
  </si>
  <si>
    <t xml:space="preserve">Offerta Prot. n° 062749 TO del 02/08/2007 fornitura accettata senza limiti di fatturazione.    - </t>
  </si>
  <si>
    <r>
      <t xml:space="preserve">offerta Prot. n° 065411 del 13/02/2008 e Prot. n° 065525 del 20/02/2008  fornitura accettata senza limiti di fatturazione .- </t>
    </r>
  </si>
  <si>
    <t>ASSEGNAZIONE GARA  n° 358/05</t>
  </si>
  <si>
    <t xml:space="preserve">ASSEGNAZIONE GARA  n° 168/06 </t>
  </si>
  <si>
    <t>ASSEGNAZIONE GARA  n° 331/05</t>
  </si>
  <si>
    <t xml:space="preserve">ASSEGNAZIONE GARA  n° 122/06 </t>
  </si>
  <si>
    <t>ASSEGNAZIONE GARA  n° 138/08</t>
  </si>
  <si>
    <t>ASSEGNAZIONE GARA  n° 326/05</t>
  </si>
  <si>
    <r>
      <t xml:space="preserve">Ditta Alcon Italia S.p.A.   </t>
    </r>
    <r>
      <rPr>
        <sz val="12"/>
        <rFont val="Arial"/>
        <family val="2"/>
      </rPr>
      <t>Viale G. Richard 1/B - 20143 Milano  C.F./P.I. 07435060152 Tel. 02/818031 Fax 02/8910550  - Uff.Gare fax 028138878</t>
    </r>
  </si>
  <si>
    <t>ASSEGNAZIONE GARA  n° 348/05</t>
  </si>
  <si>
    <t>ASSEGNAZIONE GARA  n° 124/06</t>
  </si>
  <si>
    <t>ASSEGNAZIONE GARA  n° 332/05</t>
  </si>
  <si>
    <r>
      <t xml:space="preserve">Ditta Alloga Italia S.r.l. (c/Norgine Italia S.r.l.)  </t>
    </r>
    <r>
      <rPr>
        <sz val="12"/>
        <rFont val="Arial"/>
        <family val="2"/>
      </rPr>
      <t xml:space="preserve">Via Corso Stati Uniti - 35100 Padova  P.I. 01099110999 Tel. 049/8700344 Fax 049/8700432 - </t>
    </r>
    <r>
      <rPr>
        <b/>
        <sz val="12"/>
        <rFont val="Arial"/>
        <family val="2"/>
      </rPr>
      <t>Fax Norgine Italia 0266984375</t>
    </r>
  </si>
  <si>
    <t>ASSEGNAZIONE GARA  n° 345/07</t>
  </si>
  <si>
    <t>ASSEGNAZIONE GARA  n°  172/08</t>
  </si>
  <si>
    <r>
      <t xml:space="preserve">Offerta Prot. n° 2005/DOM/173 del 08/02/2005 offerta migliorativa Prot. n° 2005/DOM/489 del 26/05/2005 per le confezioni ospedaliere non esistono minimi d'ordine  ordinativi c/o CO.DI.FI. Fax 055/5680442-398 Via Campo D'Arrigo 130 - 50131 Firenze - </t>
    </r>
    <r>
      <rPr>
        <b/>
        <sz val="12"/>
        <rFont val="Arial"/>
        <family val="2"/>
      </rPr>
      <t xml:space="preserve"> </t>
    </r>
  </si>
  <si>
    <t>ASSEGNAZIONE GARA  n°  347/05</t>
  </si>
  <si>
    <t>ASSEGNAZIONE GARA  n°  334/05</t>
  </si>
  <si>
    <t>ASSEGNAZIONE GARA  n°  125/06</t>
  </si>
  <si>
    <t>ASSEGNAZIONE GARA  n°  121/06</t>
  </si>
  <si>
    <t>ASSEGNAZIONE GARA  n°  364/07</t>
  </si>
  <si>
    <t>ASSEGNAZIONE GARA  n°  335/05</t>
  </si>
  <si>
    <t>ASSEGNAZIONE GARA  n°  126/06</t>
  </si>
  <si>
    <t>ASSEGNAZIONE GARA  n°  357/05</t>
  </si>
  <si>
    <t>ASSEGNAZIONE GARA  n°  355/05</t>
  </si>
  <si>
    <t>ASSEGNAZIONE GARA  n°  123/06</t>
  </si>
  <si>
    <t xml:space="preserve">ASSEGNAZIONE GARA  n°  </t>
  </si>
  <si>
    <t>ASSEGNAZIONE GARA  n°  127/06</t>
  </si>
  <si>
    <t>ASSEGNAZIONE GARA  n°  352/05</t>
  </si>
  <si>
    <t>ASSEGNAZIONE GARA  n°  346/05</t>
  </si>
  <si>
    <t>ASSEGNAZIONE GARA  n°  336/05</t>
  </si>
  <si>
    <t>ASSEGNAZIONE GARA  n°  130/06</t>
  </si>
  <si>
    <r>
      <t xml:space="preserve">Ditta Biomedica Foscama </t>
    </r>
    <r>
      <rPr>
        <sz val="14"/>
        <rFont val="Arial"/>
        <family val="2"/>
      </rPr>
      <t>Industria Chimico-Farmaceutica</t>
    </r>
    <r>
      <rPr>
        <sz val="20"/>
        <rFont val="Arial"/>
        <family val="2"/>
      </rPr>
      <t xml:space="preserve"> S.p.A.  </t>
    </r>
    <r>
      <rPr>
        <sz val="12"/>
        <rFont val="Arial"/>
        <family val="2"/>
      </rPr>
      <t>Via Morolense 87 - 03013 Ferentino (Fr) C.F. 00408870582 P.I. 01956330607 Tel. 0775/8021 Fax 0775/223363-oppure 0775/802307</t>
    </r>
  </si>
  <si>
    <t>ASSEGNAZIONE GARA  n°  359/05</t>
  </si>
  <si>
    <r>
      <t xml:space="preserve">Ditta </t>
    </r>
    <r>
      <rPr>
        <b/>
        <sz val="18"/>
        <color indexed="8"/>
        <rFont val="Arial"/>
        <family val="2"/>
      </rPr>
      <t>BOEHRINGER INGELHEIM  S.p.A.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Loc. Prulli n. 103/c  - 50066 REGGELLO (FI) C.F./P.I.00421210485 Tel. 055/86501 Fax 055/8650222 - Ordini tel. 0558650410 fax 0558650441</t>
    </r>
  </si>
  <si>
    <t>ASSEGNAZIONE GARA  n°  353/05</t>
  </si>
  <si>
    <t>ASSEGNAZIONE GARA  n°  131/06</t>
  </si>
  <si>
    <t>ASSEGNAZIONE GARA  n°  348/07</t>
  </si>
  <si>
    <t>ASSEGNAZIONE GARA  n°  354/05</t>
  </si>
  <si>
    <t>ASSEGNAZIONE GARA  n°  132/06</t>
  </si>
  <si>
    <t>ASSEGNAZIONE GARA  n°  133/06</t>
  </si>
  <si>
    <t>ASSEGNAZIONE GARA  n°  283/05</t>
  </si>
  <si>
    <t>ASSEGNAZIONE GARA  n°  356/05</t>
  </si>
  <si>
    <t>ASSEGNAZIONE GARA  n°  327/05</t>
  </si>
  <si>
    <t>ASSEGNAZIONE GARA  n°  284/05</t>
  </si>
  <si>
    <t>ASSEGNAZIONE GARA  n°  291/05</t>
  </si>
  <si>
    <t>ASSEGNAZIONE GARA  n°  432/06</t>
  </si>
  <si>
    <t>ASSEGNAZIONE GARA  n°  329/05</t>
  </si>
  <si>
    <t>ASSEGNAZIONE GARA  n°  339/05</t>
  </si>
  <si>
    <t>ASSEGNAZIONE GARA  n°  136/06</t>
  </si>
  <si>
    <t>ASSEGNAZIONE GARA  n°  342/05</t>
  </si>
  <si>
    <t>ASSEGNAZIONE GARA  n°  324/05</t>
  </si>
  <si>
    <t>ASSEGNAZIONE GARA  n°  173/08</t>
  </si>
  <si>
    <t>ASSEGNAZIONE GARA  n°  323/05</t>
  </si>
  <si>
    <t>ASSEGNAZIONE GARA  n°  489/06</t>
  </si>
  <si>
    <t>ASSEGNAZIONE GARA  n°  322/05</t>
  </si>
  <si>
    <t>ASSEGNAZIONE GARA  n°  137/06</t>
  </si>
  <si>
    <t>ASSEGNAZIONE GARA  n°  321/05</t>
  </si>
  <si>
    <t>ASSEGNAZIONE GARA  n°  138/06</t>
  </si>
  <si>
    <r>
      <t xml:space="preserve">Ditta Fidia Farmaceutici S.p.A.  </t>
    </r>
    <r>
      <rPr>
        <sz val="12"/>
        <rFont val="Arial"/>
        <family val="2"/>
      </rPr>
      <t>Via Ponte della Fabbrica 3A - 35031 Abano Terme (Padova)  C.F./P.I. 00204260285 Tel. 049/8232111 Fax 049/8232692 oppure 049/810653</t>
    </r>
  </si>
  <si>
    <t>ASSEGNAZIONE GARA  n°  320/05</t>
  </si>
  <si>
    <t>ASSEGNAZIONE GARA  n°  139/06</t>
  </si>
  <si>
    <t>ASSEGNAZIONE GARA  n°  140/06</t>
  </si>
  <si>
    <t>ASSEGNAZIONE GARA  n°  319/05</t>
  </si>
  <si>
    <t>ASSEGNAZIONE GARA  n°  175/06</t>
  </si>
  <si>
    <t>ASSEGNAZIONE GARA  n°  265/06</t>
  </si>
  <si>
    <t>ASSEGNAZIONE GARA  n°  28/06</t>
  </si>
  <si>
    <r>
      <t xml:space="preserve">Ditta Genzyme S.r.l.  </t>
    </r>
    <r>
      <rPr>
        <sz val="12"/>
        <rFont val="Arial"/>
        <family val="2"/>
      </rPr>
      <t>Via Scaglia Est 144 - 41100 Modena  C.F. 02314550969 P.I. 02514260369 Tel. 059/349811-222 Fax 059/348042 oppure 059/351496</t>
    </r>
  </si>
  <si>
    <r>
      <t xml:space="preserve">Ditta GILEAD Sciences S.r.l.  </t>
    </r>
    <r>
      <rPr>
        <sz val="12"/>
        <rFont val="Arial"/>
        <family val="2"/>
      </rPr>
      <t>Via Marostica 1 - 20146 Milano  C.F./P.I. 11187430159 Tel. 02/43920221-222 Fax 02/48021540 oppure 02/48022578</t>
    </r>
  </si>
  <si>
    <t>ASSEGNAZIONE GARA  n°  309/05</t>
  </si>
  <si>
    <t>ASSEGNAZIONE GARA  n°  361/05</t>
  </si>
  <si>
    <r>
      <t xml:space="preserve">Ditta Grifols Italia S.p.A.  </t>
    </r>
    <r>
      <rPr>
        <sz val="12"/>
        <rFont val="Arial"/>
        <family val="2"/>
      </rPr>
      <t>Via G. Carducci 62/D - 56010 Ghezzano (PI)  C.F. 10852890150 P.I. 01262580507 Tel. 050/8755111 Fax 050/879884 oppure 050/8755155</t>
    </r>
  </si>
  <si>
    <t>ASSEGNAZIONE GARA  n°  236/06</t>
  </si>
  <si>
    <t>ASSEGNAZIONE GARA  n°  365/07</t>
  </si>
  <si>
    <t>ASSEGNAZIONE GARA  n°  173/06</t>
  </si>
  <si>
    <t>ASSEGNAZIONE GARA  n°  453/06</t>
  </si>
  <si>
    <r>
      <t xml:space="preserve">Ditta INNOVA PHARMA S.p.A.  </t>
    </r>
    <r>
      <rPr>
        <sz val="12"/>
        <rFont val="Arial"/>
        <family val="2"/>
      </rPr>
      <t>Via Matteo Civitali 1 - 20148 Milano  C.F./P.I.13206920152 Tel. 02/487871 Fax 02/48787235 oppure 02/48702289</t>
    </r>
  </si>
  <si>
    <t>ASSEGNAZIONE GARA  n°  177/07</t>
  </si>
  <si>
    <t>ASSEGNAZIONE GARA  n°  312/05</t>
  </si>
  <si>
    <t>ASSEGNAZIONE GARA  n°  315/05</t>
  </si>
  <si>
    <t xml:space="preserve">ASSEGNAZIONE GARA  n° </t>
  </si>
  <si>
    <t>ASSEGNAZIONE GARA  n° 340/05</t>
  </si>
  <si>
    <t>ASSEGNAZIONE GARA  n° 160/08</t>
  </si>
  <si>
    <t>ASSEGNAZIONE GARA  n° 318/05</t>
  </si>
  <si>
    <t>ASSEGNAZIONE GARA  n° 143/06</t>
  </si>
  <si>
    <t>ASSEGNAZIONE GARA  n° 360/05</t>
  </si>
  <si>
    <t>ASSEGNAZIONE GARA  n° 144/06</t>
  </si>
  <si>
    <t>ASSEGNAZIONE GARA  n° 325/05</t>
  </si>
  <si>
    <t>ASSEGNAZIONE GARA  n° 145/06</t>
  </si>
  <si>
    <t>ASSEGNAZIONE GARA  n° 146/06</t>
  </si>
  <si>
    <t>ASSEGNAZIONE GARA  n° 147/06</t>
  </si>
  <si>
    <r>
      <t xml:space="preserve">Ditta Laboratorio Farmaceutico SIT </t>
    </r>
    <r>
      <rPr>
        <sz val="14"/>
        <rFont val="Arial"/>
        <family val="2"/>
      </rPr>
      <t xml:space="preserve">Specialità Igienico-Terapeutiche </t>
    </r>
    <r>
      <rPr>
        <sz val="20"/>
        <rFont val="Arial"/>
        <family val="2"/>
      </rPr>
      <t xml:space="preserve">S.r.l.  </t>
    </r>
    <r>
      <rPr>
        <sz val="12"/>
        <rFont val="Arial"/>
        <family val="2"/>
      </rPr>
      <t>Via Cavour 70 - 27035 Mede (PV)  C.F. 01108720598 P.I. 01467050181 Tel. 0384/820416-417 Fax 0384/822133 oppure 0384/805088</t>
    </r>
  </si>
  <si>
    <t>ASSEGNAZIONE GARA  n° 148/06</t>
  </si>
  <si>
    <t>ASSEGNAZIONE GARA  n° 271/05</t>
  </si>
  <si>
    <t>ASSEGNAZIONE GARA  n° 269/05</t>
  </si>
  <si>
    <t>ASSEGNAZIONE GARA  n° 149/06</t>
  </si>
  <si>
    <t>ASSEGNAZIONE GARA n° 267/05</t>
  </si>
  <si>
    <t>ASSEGNAZIONE GARA n° 150/06</t>
  </si>
  <si>
    <t>Aff/07</t>
  </si>
  <si>
    <t>035681081</t>
  </si>
  <si>
    <t xml:space="preserve">Memantina cloridrato </t>
  </si>
  <si>
    <t xml:space="preserve">Lundbeck </t>
  </si>
  <si>
    <t>Ebixa compresse</t>
  </si>
  <si>
    <t>ASSEGNAZIONE GARA n° 148/08</t>
  </si>
  <si>
    <t>ASSEGNAZIONE GARA n° 272/05</t>
  </si>
  <si>
    <t>ASSEGNAZIONE GARA n° 151/06</t>
  </si>
  <si>
    <t>ASSEGNAZIONE GARA n° 273/05</t>
  </si>
  <si>
    <t>ASSEGNAZIONE GARA n° 275/05</t>
  </si>
  <si>
    <t>ASSEGNAZIONE GARA n° 285/05</t>
  </si>
  <si>
    <t>ASSEGNAZIONE GARA n° 276/05</t>
  </si>
  <si>
    <t>ASSEGNAZIONE GARA n° 313/05</t>
  </si>
  <si>
    <t>ASSEGNAZIONE GARA n° 277/05</t>
  </si>
  <si>
    <t>ASSEGNAZIONE GARA n° 310/06</t>
  </si>
  <si>
    <t>ASSEGNAZIONE GARA n° 152/06</t>
  </si>
  <si>
    <t>ASSEGNAZIONE GARA n° 278/05</t>
  </si>
  <si>
    <t>ASSEGNAZIONE GARA n° 279/05</t>
  </si>
  <si>
    <t>ASSEGNAZIONE GARA n° 153/06</t>
  </si>
  <si>
    <t>ASSEGNAZIONE GARA n° 134/06</t>
  </si>
  <si>
    <t>ASSEGNAZIONE GARA n° 280/05</t>
  </si>
  <si>
    <t>ASSEGNAZIONE GARA n° 154/06</t>
  </si>
  <si>
    <t>ASSEGNAZIONE GARA n° 333/05</t>
  </si>
  <si>
    <t>ASSEGNAZIONE GARA n° 282/05</t>
  </si>
  <si>
    <t>ASSEGNAZIONE GARA n° 156/06</t>
  </si>
  <si>
    <t>ASSEGNAZIONE GARA n° 157/06</t>
  </si>
  <si>
    <t>ASSEGNAZIONE GARA n° 298/05</t>
  </si>
  <si>
    <t>ASSEGNAZIONE GARA n° 159/06</t>
  </si>
  <si>
    <t>ASSEGNAZIONE GARA n° 294/05</t>
  </si>
  <si>
    <t>ASSEGNAZIONE GARA n° 485/06</t>
  </si>
  <si>
    <t>ASSEGNAZIONE GARA n° 292/05</t>
  </si>
  <si>
    <t>ASSEGNAZIONE GARA n° 328/05</t>
  </si>
  <si>
    <t>ASSEGNAZIONE GARA n° 486/06</t>
  </si>
  <si>
    <t>ASSEGNAZIONE GARA n° 288/05</t>
  </si>
  <si>
    <r>
      <t xml:space="preserve">Ditta Schering-Plough  S.p.A.  </t>
    </r>
    <r>
      <rPr>
        <sz val="12"/>
        <rFont val="Arial"/>
        <family val="2"/>
      </rPr>
      <t>Centro Direzionale Milano 2 Palazzo Borromini - 20090 Segrate (MI)  C.F./P.I. 00889060158 Tel. 02/210181 Fax 02/21018607-oppure 02/21018610</t>
    </r>
  </si>
  <si>
    <t>ASSEGNAZIONE GARA n° 306/05</t>
  </si>
  <si>
    <t>ASSEGNAZIONE GARA n° 287/05</t>
  </si>
  <si>
    <t xml:space="preserve">ASSEGNAZIONE GARA n° </t>
  </si>
  <si>
    <t>ASSEGNAZIONE GARA n° 295/05</t>
  </si>
  <si>
    <t>ASSEGNAZIONE GARA n° 307/05</t>
  </si>
  <si>
    <t>ASSEGNAZIONE GARA n° 299/05</t>
  </si>
  <si>
    <t>ASSEGNAZIONE GARA n° 104/06</t>
  </si>
  <si>
    <t>ASSEGNAZIONE GARA n° 301/05</t>
  </si>
  <si>
    <t>ASSEGNAZIONE GARA n° 162/06</t>
  </si>
  <si>
    <t>ASSEGNAZIONE GARA n° 289/05</t>
  </si>
  <si>
    <t>ASSEGNAZIONE GARA n° 302/05</t>
  </si>
  <si>
    <t>ASSEGNAZIONE GARA n° 290/05</t>
  </si>
  <si>
    <t>ASSEGNAZIONE GARA n° 286/05</t>
  </si>
  <si>
    <t>ASSEGNAZIONE GARA n° 163/06</t>
  </si>
  <si>
    <t>ASSEGNAZIONE GARA n° 303/05</t>
  </si>
  <si>
    <t>ASSEGNAZIONE GARA n° 164/06</t>
  </si>
  <si>
    <r>
      <t xml:space="preserve">Ditta UCB Pharma  S.p.A.  </t>
    </r>
    <r>
      <rPr>
        <sz val="12"/>
        <rFont val="Arial"/>
        <family val="2"/>
      </rPr>
      <t>Via Gadames 57 - 20151 Milano -  C.F./P.I. 00471770016 Tel. 011/96601 Fax 02/38003580</t>
    </r>
  </si>
  <si>
    <t>ASSEGNAZIONE GARA n° 213/06</t>
  </si>
  <si>
    <t>ASSEGNAZIONE GARA n° 165/06</t>
  </si>
  <si>
    <t>ASSEGNAZIONE GARA n° 169/06</t>
  </si>
  <si>
    <t>ASSEGNAZIONE GARA n° 166/06</t>
  </si>
  <si>
    <r>
      <t xml:space="preserve">Ditta Wyeth Consumer Healthcare S.p.A.  </t>
    </r>
    <r>
      <rPr>
        <sz val="12"/>
        <rFont val="Arial"/>
        <family val="2"/>
      </rPr>
      <t>Via Puccini 3 - 20121 Milano  C.F./P.I. 00735010159 Tel. 02/8069181 Fax 02/80691886 oppure 02/86453010</t>
    </r>
  </si>
  <si>
    <t>ASSEGNAZIONE GARA n° 167/06</t>
  </si>
  <si>
    <t>ASSEGNAZIONE GARA n° 308/05</t>
  </si>
  <si>
    <r>
      <t xml:space="preserve">Ditta Zambon Italia S.r.l.  </t>
    </r>
    <r>
      <rPr>
        <sz val="12"/>
        <rFont val="Arial"/>
        <family val="2"/>
      </rPr>
      <t>Via Lillo del Duca 10 - 20091 Bresso (MI)  C.F. 03804220154 P.I. 02307520243 Tel. 02/665241 Fax 02/66524335 oppure 02/66524557</t>
    </r>
  </si>
  <si>
    <t>ASSEGNAZIONE GARA n° 304/05</t>
  </si>
  <si>
    <r>
      <t>Ditta</t>
    </r>
    <r>
      <rPr>
        <b/>
        <sz val="18"/>
        <rFont val="Arial"/>
        <family val="2"/>
      </rPr>
      <t xml:space="preserve"> Merck Serono</t>
    </r>
    <r>
      <rPr>
        <sz val="18"/>
        <rFont val="Arial"/>
        <family val="2"/>
      </rPr>
      <t xml:space="preserve"> S.p.A. (già Industria Farmaceutica Serono S.p.A.)  </t>
    </r>
    <r>
      <rPr>
        <sz val="12"/>
        <rFont val="Arial"/>
        <family val="2"/>
      </rPr>
      <t>Via Casilina 125 - 00176 Roma C.F. 00399800580 P.I. 00880701008 Tel. 06/703841 Fax 06/70384246</t>
    </r>
  </si>
  <si>
    <t>026958049</t>
  </si>
  <si>
    <t>ASSEGNAZIONE GARA  n°  362/05</t>
  </si>
  <si>
    <t>Flunisolide (ceduto dalla Ditta Chiesi dal 01/04/08)</t>
  </si>
  <si>
    <r>
      <t xml:space="preserve">Ditta AMGEN DOMPE' S.p.A.  </t>
    </r>
    <r>
      <rPr>
        <sz val="12"/>
        <rFont val="Arial"/>
        <family val="2"/>
      </rPr>
      <t>Via E. Tazzoli 6  - 20154 Milano  C.F./P.I. 10051170156 Tel. 02/624112278 Fax 02/29000902</t>
    </r>
  </si>
  <si>
    <t>036598023</t>
  </si>
  <si>
    <t>Mimpara 30 mg</t>
  </si>
  <si>
    <t>036598050</t>
  </si>
  <si>
    <t>Mimpara 60 mg</t>
  </si>
  <si>
    <t>034675165/E</t>
  </si>
  <si>
    <t xml:space="preserve">Deferoxamina dal 1/11/08 </t>
  </si>
  <si>
    <t xml:space="preserve">Novartis Farma             dal 1/11/08 </t>
  </si>
  <si>
    <t>028249062</t>
  </si>
  <si>
    <t>nuovo prezzo GU 123 del 16/10/08</t>
  </si>
  <si>
    <t>025887062</t>
  </si>
  <si>
    <t>DAL 12/12/08 NUOVO PREZZO ZOFRAN G.U. 146 DEL 11/12/08</t>
  </si>
  <si>
    <t>DET.AIFA 2188 del 11/11/08 SUBENTRO A ROCHE</t>
  </si>
  <si>
    <t>DET.AIFA 2188 del 11/11/08 SUBENTRO ditta  Meda Pharma</t>
  </si>
  <si>
    <r>
      <t xml:space="preserve">Ditta Smith &amp; Nephew S.r.l.  </t>
    </r>
    <r>
      <rPr>
        <sz val="12"/>
        <rFont val="Arial"/>
        <family val="2"/>
      </rPr>
      <t>Viale Colleoni 13 - 20041 Agrate Brianza (MI)  C.F. 09331210154 Tel. 039/60941 Fax 039/651535</t>
    </r>
  </si>
  <si>
    <t>D03BA52</t>
  </si>
  <si>
    <t>023905021</t>
  </si>
  <si>
    <t>Collagenasi + Cloramfenicolo</t>
  </si>
  <si>
    <t xml:space="preserve"> unguento 30 g</t>
  </si>
  <si>
    <t>Smith &amp; Nephew</t>
  </si>
  <si>
    <t xml:space="preserve">Iruxol pom derm. </t>
  </si>
  <si>
    <t xml:space="preserve">Offerta del 18/11/2005  fornitura accettata per limiti fatturabili di € 100,00   </t>
  </si>
  <si>
    <t>Levopraid 25 mg compresse</t>
  </si>
  <si>
    <t>G.U. Suppl.ord.n. 47 del 10/04/09 Titolarità  all'immissione in commercio  del LOFTYL trasferita a AMDIPHARM LTD Irlanda</t>
  </si>
  <si>
    <r>
      <t xml:space="preserve">Ditta ALLERGAN S.p.A.   </t>
    </r>
    <r>
      <rPr>
        <b/>
        <sz val="12"/>
        <rFont val="Arial"/>
        <family val="2"/>
      </rPr>
      <t>Via S. Quasimodo 134 - 00144 Roma  C.F. 00431030584 P.I. 00890231004 Tel. 06/509561 Fax 06/50956423</t>
    </r>
  </si>
  <si>
    <r>
      <t xml:space="preserve">Ditta AMGEN DOMPE' S.p.A.   </t>
    </r>
    <r>
      <rPr>
        <sz val="12"/>
        <rFont val="Arial"/>
        <family val="2"/>
      </rPr>
      <t>Via Tazzoli 6  - 20154 Milano  C.F./P.I. 10051170156 Tel. 02/624112278 Fax 02/29000902</t>
    </r>
  </si>
  <si>
    <t>non  offerto</t>
  </si>
  <si>
    <t>Non Accetta con nota-fax del 04.06.09  perché non ha più il prodotto</t>
  </si>
  <si>
    <t xml:space="preserve">non è più prodotto dalla Ditta </t>
  </si>
  <si>
    <t>revocato AIC  G.U. n.104 del 07/05/09</t>
  </si>
  <si>
    <t>sospesa la produzione</t>
  </si>
  <si>
    <t>non più in produzione e commercializzazione</t>
  </si>
  <si>
    <t xml:space="preserve">non prorogato </t>
  </si>
  <si>
    <t>non più commercializzato</t>
  </si>
  <si>
    <t>MENOGON</t>
  </si>
  <si>
    <t>non in produzione</t>
  </si>
  <si>
    <r>
      <t xml:space="preserve">Offerta Prot. n° 104/05/cm del 14/02/2005  fornitura accettata senza limiti di fatturazione - </t>
    </r>
    <r>
      <rPr>
        <b/>
        <sz val="12"/>
        <rFont val="Arial"/>
        <family val="2"/>
      </rPr>
      <t>prodotto commercializzato dalla IBISQUS</t>
    </r>
  </si>
  <si>
    <t>prodotto commercializzato dalla IBISQUS</t>
  </si>
  <si>
    <t>035768252</t>
  </si>
  <si>
    <t>ENTACT 10 MG</t>
  </si>
  <si>
    <t>Ditta TEVA</t>
  </si>
  <si>
    <t>Ditta BOEHRINGER INGELHEIM</t>
  </si>
  <si>
    <t>SUBENTRO DITTA VALEANT</t>
  </si>
  <si>
    <r>
      <t xml:space="preserve">Offerta Prot. n° 12.05/off del 08/02/2005  fornitura accettata senza limiti di fatturazione - </t>
    </r>
    <r>
      <rPr>
        <b/>
        <sz val="12"/>
        <rFont val="Arial"/>
        <family val="2"/>
      </rPr>
      <t>VEDI DITTA MEDA PHARMA</t>
    </r>
  </si>
  <si>
    <t>VEDI DITTA MEDA PHARMA</t>
  </si>
  <si>
    <t>Accettazione rinnovo fino al 01.02.10 con nota fax prot. n.FM/cf del 04.06.09</t>
  </si>
  <si>
    <t xml:space="preserve">chiedere conferma </t>
  </si>
  <si>
    <t xml:space="preserve">Offerta Prot. n° 154 del 15/11/2005   fornitura accettata per limiti fatturabili di € 258,23 - Offerta Prot. n° 154/bis del 31/01/2005 (riduzione prezzi lotti 143-144-145) - Offerta Prot. n° 406/bis del 29/05/2007  </t>
  </si>
  <si>
    <t xml:space="preserve">dismissione della produzione </t>
  </si>
  <si>
    <t>non più distribuita</t>
  </si>
  <si>
    <t xml:space="preserve">Natulan Sigma Tau cps 50 mg </t>
  </si>
  <si>
    <t>non prorogato</t>
  </si>
  <si>
    <t>ASSEGNAZIONE GARA n° 343/07</t>
  </si>
  <si>
    <t>NON OFFERTO</t>
  </si>
  <si>
    <t>NON PROROGATO</t>
  </si>
  <si>
    <t>Ditta ASTRAZENECA</t>
  </si>
  <si>
    <t>Da Keryos ad Astrazeneca  dal 01/01/2009</t>
  </si>
  <si>
    <t>Ditta CRINOS</t>
  </si>
  <si>
    <t>ASSEGNAZIONE GARA  n° 317/05 VEDI DITTA CRINOS E DITTA ASTRAZENECA</t>
  </si>
  <si>
    <r>
      <t xml:space="preserve">Offerta del 22/12/2005  fornitura accettata senza limiti di fatturazione  - </t>
    </r>
    <r>
      <rPr>
        <b/>
        <sz val="12"/>
        <rFont val="Arial"/>
        <family val="2"/>
      </rPr>
      <t xml:space="preserve">CONFERMA PREZZI FINO AL </t>
    </r>
    <r>
      <rPr>
        <b/>
        <sz val="18"/>
        <rFont val="Arial"/>
        <family val="2"/>
      </rPr>
      <t>31.12.09</t>
    </r>
    <r>
      <rPr>
        <b/>
        <sz val="12"/>
        <rFont val="Arial"/>
        <family val="2"/>
      </rPr>
      <t xml:space="preserve"> OFFERTA PROT.67/09 DEL 16/06/2009</t>
    </r>
  </si>
  <si>
    <t>CRINOS</t>
  </si>
  <si>
    <t>Con nota  fax del 18.06.09 non accetta la reiterazione per sei mesi della Keritrina</t>
  </si>
  <si>
    <t>Da Keryos a Crinos dal 21/11/2009</t>
  </si>
  <si>
    <r>
      <t xml:space="preserve">Offerta Prot. n° HTS/GL/gn050018 del 15/02/2005  fornitura accettata senza limiti di fatturazione  - </t>
    </r>
    <r>
      <rPr>
        <b/>
        <sz val="12"/>
        <rFont val="Arial"/>
        <family val="2"/>
      </rPr>
      <t xml:space="preserve">Accettazione reiterazione fino al 01.02.10 con offerta prot.n. HTS/GL/nz/050018-v  del 08 luglio 2009 </t>
    </r>
  </si>
  <si>
    <t xml:space="preserve">Accettazione reiterazione fino al 01.02.10 con offerta prot.n. HTS/GL/nz/050018-v  del 08 luglio 2009 </t>
  </si>
  <si>
    <r>
      <t xml:space="preserve">Offerta Prot. n° 277/05 del 14/02/2005  fornitura accettata senza limiti di fatturazione - </t>
    </r>
    <r>
      <rPr>
        <b/>
        <sz val="12"/>
        <rFont val="Arial"/>
        <family val="2"/>
      </rPr>
      <t>Accettazione reiterazione fino al 01.02.10 con fax prot.n. 1312/fb/DM del 02.07.09</t>
    </r>
    <r>
      <rPr>
        <sz val="12"/>
        <rFont val="Arial"/>
        <family val="2"/>
      </rPr>
      <t xml:space="preserve"> </t>
    </r>
  </si>
  <si>
    <t>NON PIU' COMMERCIALIZZATO</t>
  </si>
  <si>
    <t>VEDI GARA CAT DELIBERA 382/09</t>
  </si>
  <si>
    <r>
      <t xml:space="preserve">Offerta del 17/02/2005  fornitura accettata senza limiti di fatturazione - </t>
    </r>
    <r>
      <rPr>
        <b/>
        <sz val="12"/>
        <rFont val="Arial"/>
        <family val="2"/>
      </rPr>
      <t>Accettazione reiterazione fino al 01.02.10 con nota fax del 03.07.09</t>
    </r>
  </si>
  <si>
    <r>
      <t>Offerta Prot. n° CB/lc -313 del 25/10/2006  fornitura accettata senza limiti di fatturazione -</t>
    </r>
    <r>
      <rPr>
        <b/>
        <sz val="12"/>
        <rFont val="Arial"/>
        <family val="2"/>
      </rPr>
      <t xml:space="preserve"> Accettata la reiterazione fino al 01.02.10 con offerta fax  prot.n. SC/lc-44 del 03 giugno 2009</t>
    </r>
    <r>
      <rPr>
        <sz val="12"/>
        <rFont val="Arial"/>
        <family val="2"/>
      </rPr>
      <t xml:space="preserve">   </t>
    </r>
  </si>
  <si>
    <t>Con determinazione AIFA n. 426 la concessione di vendita è passata alla Ditta ACTAVIS ITALY S.p.A.</t>
  </si>
  <si>
    <r>
      <t xml:space="preserve">Offerta Prot. n° 9/2005-off del 14/02/2005  fornitura accettata senza limiti di fatturazione.  -   </t>
    </r>
    <r>
      <rPr>
        <b/>
        <sz val="12"/>
        <rFont val="Arial"/>
        <family val="2"/>
      </rPr>
      <t xml:space="preserve">Accettazione reiterazione fino al 01.02.10 con offerta fax n° 298/19 del 06.07.09   </t>
    </r>
  </si>
  <si>
    <r>
      <t xml:space="preserve">Offerta Prot. n° 7759/SS del 17/02/2005  fornitura accettata senza limiti di fatturazione - </t>
    </r>
    <r>
      <rPr>
        <b/>
        <sz val="12"/>
        <rFont val="Arial"/>
        <family val="2"/>
      </rPr>
      <t>Accettazione reiterazione fino al 01.02.10 con offerta fax del 08.07.09</t>
    </r>
  </si>
  <si>
    <t xml:space="preserve">Offerta Prot. n° 9371 del 26/10/2006  fornitura accettata senza limiti di fatturazione - </t>
  </si>
  <si>
    <r>
      <t xml:space="preserve">Offerta Prot. n° 0001805 del 24/10/2006 fornitura accettata per  limiti di fatturazione pari a € 300,00 - </t>
    </r>
    <r>
      <rPr>
        <b/>
        <sz val="12"/>
        <rFont val="Arial"/>
        <family val="2"/>
      </rPr>
      <t>Accettazione reiterazione fino al 01.02.10 con nota fax del 01.07.09</t>
    </r>
  </si>
  <si>
    <t>Fiale 1.000 U.I.</t>
  </si>
  <si>
    <t>OCTAPHARMA</t>
  </si>
  <si>
    <t>ATENATIV</t>
  </si>
  <si>
    <r>
      <t xml:space="preserve">Offerta Prot. n° 163/05/OFF del 15/02/2005 offerta migliorativa Prot. n° 380/05/OFF del 25/05/2005  fornitura accettata senza limiti di fatturazione - </t>
    </r>
    <r>
      <rPr>
        <b/>
        <sz val="12"/>
        <rFont val="Arial"/>
        <family val="2"/>
      </rPr>
      <t>Accettazione reiterazione fino al 01.02.10 con nota-fax prot.n. 313/09/OFF del 03.06.09</t>
    </r>
  </si>
  <si>
    <r>
      <t xml:space="preserve">Offerta del 31/01/2005  fornitura accettata senza limiti di fatturazione - </t>
    </r>
    <r>
      <rPr>
        <b/>
        <sz val="12"/>
        <rFont val="Arial"/>
        <family val="2"/>
      </rPr>
      <t xml:space="preserve">Accettazione reiterazione fino al 01.02.10 con offerta fax del 01.07.09  </t>
    </r>
    <r>
      <rPr>
        <sz val="12"/>
        <rFont val="Arial"/>
        <family val="2"/>
      </rPr>
      <t xml:space="preserve"> </t>
    </r>
  </si>
  <si>
    <r>
      <t xml:space="preserve">Offerta del 09/11/2005  fornitura accettata per limiti fatturabili pari a 1 confezione per prodotto - </t>
    </r>
    <r>
      <rPr>
        <b/>
        <sz val="12"/>
        <rFont val="Arial"/>
        <family val="2"/>
      </rPr>
      <t xml:space="preserve">Accettazione reiterazione fino al 01.02.10 con offerta fax del 01.07.09  </t>
    </r>
  </si>
  <si>
    <r>
      <t xml:space="preserve">Offerta Serv. Vendite PV/fg del 08/11/2005  fornitura accettata senza limiti di fatturazione - </t>
    </r>
    <r>
      <rPr>
        <b/>
        <sz val="12"/>
        <rFont val="Arial"/>
        <family val="2"/>
      </rPr>
      <t>Accettazione reiterazione fino al 01.02.10 con nota fax del 04.06.09</t>
    </r>
  </si>
  <si>
    <r>
      <t xml:space="preserve">Offerta del 27/10/2005  fornitura accettata senza limiti di fatturazione - </t>
    </r>
    <r>
      <rPr>
        <b/>
        <sz val="12"/>
        <rFont val="Arial"/>
        <family val="2"/>
      </rPr>
      <t>Accettazione reiterazione fino al 01.02.10 con fax del 04.06.09</t>
    </r>
  </si>
  <si>
    <r>
      <t xml:space="preserve">Offerta Prot. n° RV/cr del 18/11/2005  fornitura accettata per limiti fatturabili di € 130,00 - </t>
    </r>
    <r>
      <rPr>
        <b/>
        <sz val="12"/>
        <rFont val="Arial"/>
        <family val="2"/>
      </rPr>
      <t>Accettazione reiterazione fino al 01.02.10 con offerta fax del 25.06.09</t>
    </r>
  </si>
  <si>
    <t xml:space="preserve">Accettazione reiterazione fino al 01.02.10 con offerta fax prot.n. 2009/DOL/451 del 09 giugno 2009 </t>
  </si>
  <si>
    <r>
      <t xml:space="preserve">Offerta Prot. n° 43/2005-cm del 15/02/2005  non indica eventuali limiti di fatturazione - </t>
    </r>
    <r>
      <rPr>
        <b/>
        <sz val="12"/>
        <rFont val="Arial"/>
        <family val="2"/>
      </rPr>
      <t>Accettazione reiterazione fino al 01.02.10 con nota fax del 08.06.09</t>
    </r>
  </si>
  <si>
    <r>
      <t xml:space="preserve">Offerta Prot. n° 249/2005-cm del 07/11/2005  fornitura accettata senza limiti di fatturazione - </t>
    </r>
    <r>
      <rPr>
        <b/>
        <sz val="12"/>
        <rFont val="Arial"/>
        <family val="2"/>
      </rPr>
      <t>Accettazione reiterazione fino al 01.02.10 con nota fax del 08.06.09</t>
    </r>
  </si>
  <si>
    <r>
      <t xml:space="preserve">Offerta Prot. n° 948/2008-sc del 14/02/2008  fornitura accettata con limiti di fatturazione di € 300,00 - </t>
    </r>
    <r>
      <rPr>
        <b/>
        <sz val="12"/>
        <rFont val="Times New Roman"/>
        <family val="1"/>
      </rPr>
      <t>Accettazione reiterazione fino al 01.02.10 con nota fax del 08.06.09</t>
    </r>
  </si>
  <si>
    <r>
      <t>Offerta Prot. n° 13417-05-783 del 17/02/2005  fornitura accettata senza limiti di fatturazione -</t>
    </r>
    <r>
      <rPr>
        <b/>
        <sz val="12"/>
        <rFont val="Arial"/>
        <family val="2"/>
      </rPr>
      <t xml:space="preserve"> Accettazione reiterazione fino al 01.02.10 con nota fax del 03.06.09</t>
    </r>
  </si>
  <si>
    <r>
      <t>Offerta Prot. n° 14794-05-783 del 21/11/2005  fornitura accettata senza limiti di fatturazione -</t>
    </r>
    <r>
      <rPr>
        <b/>
        <sz val="12"/>
        <rFont val="Arial"/>
        <family val="2"/>
      </rPr>
      <t xml:space="preserve"> Accettazione reiterazione fino al 01.02.10 con nota fax del 03.06.09</t>
    </r>
  </si>
  <si>
    <r>
      <t xml:space="preserve">Offerta Prot. n° 17524-07-783 del 01/08/2007  fornitura accettata senza limiti di fatturazione - </t>
    </r>
    <r>
      <rPr>
        <b/>
        <sz val="12"/>
        <rFont val="Arial"/>
        <family val="2"/>
      </rPr>
      <t>Accettazione reiterazione fino al 01.02.10 con nota fax del 03.06.09</t>
    </r>
  </si>
  <si>
    <r>
      <t xml:space="preserve">Offerta FAX 15688-06-783 del 06/03/2008 e 18451-08-783 del 27/03/2008 fornitura accettata senza limiti di fatturazione - </t>
    </r>
    <r>
      <rPr>
        <b/>
        <sz val="12"/>
        <rFont val="Times New Roman"/>
        <family val="1"/>
      </rPr>
      <t>Accettazione reiterazione fino al 01.02.10 con nota fax del 03.06.09</t>
    </r>
  </si>
  <si>
    <t>Accettazione reiterazione fino al 01.02.10 con offerta prot.n.GDM/142/09 del 03.06.09</t>
  </si>
  <si>
    <r>
      <t xml:space="preserve">Offerta Prot. n° 14/2005 del 14/02/2005  fornitura accettata senza limiti di fatturazione  - </t>
    </r>
    <r>
      <rPr>
        <b/>
        <sz val="12"/>
        <rFont val="Arial"/>
        <family val="2"/>
      </rPr>
      <t xml:space="preserve">Accettazione reiterazione fino al 01.02.10 con offerta fax  del 03 giugno 2009  </t>
    </r>
  </si>
  <si>
    <r>
      <t xml:space="preserve">Ditta MADAUS S.r.l.  </t>
    </r>
    <r>
      <rPr>
        <sz val="12"/>
        <rFont val="Arial"/>
        <family val="2"/>
      </rPr>
      <t xml:space="preserve">Riviera Francia 3/A - 35127 Padova  C.F./P.I. 01411710211 Tel. 049/6989211 Fax 049/6989204  </t>
    </r>
    <r>
      <rPr>
        <b/>
        <u val="single"/>
        <sz val="12"/>
        <rFont val="Arial"/>
        <family val="2"/>
      </rPr>
      <t>VEDI DITTA ROTTAPHARM</t>
    </r>
  </si>
  <si>
    <r>
      <t xml:space="preserve">Offerta Prot. n° 19/05 - MC/gc del 07/02/2005  fornitura accettata senza limiti di fatturazione - </t>
    </r>
    <r>
      <rPr>
        <b/>
        <sz val="12"/>
        <rFont val="Arial"/>
        <family val="2"/>
      </rPr>
      <t>Accettazione reiterazione fino al 01.02.10 con nota fax del 03.06.09</t>
    </r>
  </si>
  <si>
    <r>
      <t xml:space="preserve">Offerta Prot. n° 2005000026 del 14/02/2005  non indica eventuali limiti di fatturazione  - </t>
    </r>
    <r>
      <rPr>
        <b/>
        <sz val="12"/>
        <rFont val="Arial"/>
        <family val="2"/>
      </rPr>
      <t>Accettazione reiterazione  fino al 01.02.10 con nota fax del 10.06.09</t>
    </r>
  </si>
  <si>
    <r>
      <t xml:space="preserve">Offerta Prot. n° 20800047 del 18/02/2005  non indica eventuali limiti di fatturazione - </t>
    </r>
    <r>
      <rPr>
        <b/>
        <sz val="12"/>
        <rFont val="Times New Roman"/>
        <family val="1"/>
      </rPr>
      <t>Accettazione reiterazione fino al 01.02.10 con nota fax del 10.06.09</t>
    </r>
  </si>
  <si>
    <r>
      <t xml:space="preserve">Offerta Prot. n° 76/05ed-FF/ed/Off/M del 15/02/2005  fornitura accettata senza limiti di fatturazione - </t>
    </r>
    <r>
      <rPr>
        <b/>
        <sz val="12"/>
        <rFont val="Arial"/>
        <family val="2"/>
      </rPr>
      <t>Accettazione reiterazione  fino al 01.02.10 con nota fax del 04.06.09</t>
    </r>
  </si>
  <si>
    <r>
      <t xml:space="preserve">Offerta Prot. n° 28/05/as del 17/02/2005  non indica eventuali  limiti di fatturazione - </t>
    </r>
    <r>
      <rPr>
        <b/>
        <sz val="12"/>
        <rFont val="Arial"/>
        <family val="2"/>
      </rPr>
      <t>Accettazione reiterazione  fino al 01.02.10 con nota-fax del 24.06.08</t>
    </r>
  </si>
  <si>
    <r>
      <t xml:space="preserve">Offerta Prot. n° 353/2007/MRG del 01/08/2007  fornitura accettata senza limiti di fatturazione - </t>
    </r>
    <r>
      <rPr>
        <b/>
        <sz val="12"/>
        <rFont val="Arial"/>
        <family val="2"/>
      </rPr>
      <t>Accettazione reiterazione  fino al 01.02.10 con nota-fax del 24.06.08</t>
    </r>
  </si>
  <si>
    <t xml:space="preserve">Accettata la reiterazione  fino al 01.02.10 con offerta fax  prot.n. 200900530/PF/ed del 03 giugno 2009  </t>
  </si>
  <si>
    <r>
      <t>Offerta fax del 15/02/2008  fornitura accettata senza limiti di fatturazione fino al 01/03/2009 -</t>
    </r>
    <r>
      <rPr>
        <b/>
        <sz val="12"/>
        <rFont val="Times New Roman"/>
        <family val="1"/>
      </rPr>
      <t xml:space="preserve"> Accettata la reiterazione  fino al 01.02.10 con offerta fax  prot.n. 200900530/PF/ed del 03 giugno 2009 </t>
    </r>
    <r>
      <rPr>
        <sz val="12"/>
        <rFont val="Times New Roman"/>
        <family val="1"/>
      </rPr>
      <t xml:space="preserve"> </t>
    </r>
  </si>
  <si>
    <r>
      <t xml:space="preserve">Offerta Prot. n° HTS/fq 070787 del 02/08/2007  fornitura accettata senza limiti di fatturazione  -  </t>
    </r>
    <r>
      <rPr>
        <b/>
        <sz val="12"/>
        <rFont val="Arial"/>
        <family val="2"/>
      </rPr>
      <t xml:space="preserve">Accettata la reiterazione fino al 01.02.10 con offerta fax  prot.n. HTS/FM/nz/050036-v del 08 luglio 2009    </t>
    </r>
  </si>
  <si>
    <r>
      <t xml:space="preserve">Offerta Prot. n° 2005000351 LG/ng del 15/11/2005  fornitura accettata senza limiti di fatturazione - </t>
    </r>
    <r>
      <rPr>
        <b/>
        <sz val="12"/>
        <rFont val="Arial"/>
        <family val="2"/>
      </rPr>
      <t>Accettazione reiterazione  fino al 01.02.10 con nota fax LG/cf del 05.06.09</t>
    </r>
  </si>
  <si>
    <r>
      <t xml:space="preserve">Offerta Prot. n° 2008000090  del 25/02/2008 fornitura accettata senza limiti di fatturazione fino al 31/08/2008 - </t>
    </r>
    <r>
      <rPr>
        <b/>
        <sz val="12"/>
        <rFont val="Times New Roman"/>
        <family val="1"/>
      </rPr>
      <t>Accettazione reiterazione  fino al 01.02.10 con nota fax LG/cf del 05.06.09</t>
    </r>
  </si>
  <si>
    <r>
      <t xml:space="preserve">Offerta del 18/02/2005  fornitura accettata senza limiti di fatturazione - </t>
    </r>
    <r>
      <rPr>
        <b/>
        <sz val="12"/>
        <rFont val="Arial"/>
        <family val="2"/>
      </rPr>
      <t>Accettazione reiterazione  fino al 01.02.10 con nota fax  prot.n.09/ASF/sab del 08.06.09</t>
    </r>
  </si>
  <si>
    <r>
      <t xml:space="preserve">Offerta Serv.Comm./ms del 08/02/2005 e del 25/05/2005 fornitura accettata per limiti fatturabili di € 300,00 - </t>
    </r>
    <r>
      <rPr>
        <b/>
        <sz val="12"/>
        <rFont val="Arial"/>
        <family val="2"/>
      </rPr>
      <t>Accettazione reiterazione  fino al 01.02.10 con nota fax n. Serv.Comm./ms del 03.06.09</t>
    </r>
  </si>
  <si>
    <r>
      <t xml:space="preserve">Offerta Prot. D.M.P. grc - 84757 CodCli 604218 del 16/03/2007  fornitura accettata per limiti di fatturazione di € 350,00 - </t>
    </r>
    <r>
      <rPr>
        <b/>
        <sz val="12"/>
        <rFont val="Arial"/>
        <family val="2"/>
      </rPr>
      <t xml:space="preserve">Accettata la reiterazione fino al 01.02.10 con nota fax  del 10 giugno 2009  </t>
    </r>
  </si>
  <si>
    <r>
      <t xml:space="preserve">Offerta del 08/02/2005  fornitura accettata senza limiti di fatturazione  - </t>
    </r>
    <r>
      <rPr>
        <b/>
        <sz val="12"/>
        <rFont val="Arial"/>
        <family val="2"/>
      </rPr>
      <t>Accettazione reiterazione fino al 01.02.10 con nota fax  prot.n.2009/164/AF del 04.06.09</t>
    </r>
  </si>
  <si>
    <r>
      <t xml:space="preserve">Offerta del 15/02/2005  fornitura accettata senza limiti di fatturazione  - </t>
    </r>
    <r>
      <rPr>
        <b/>
        <sz val="12"/>
        <rFont val="Arial"/>
        <family val="2"/>
      </rPr>
      <t>Accettazione reiterazione fino al 01.02.10 con nota fax  del 09.06.09</t>
    </r>
  </si>
  <si>
    <r>
      <t xml:space="preserve">Offerta Prot. n° 277/05 del 14/02/2005  fornitura accettata senza limiti di fatturazione - </t>
    </r>
    <r>
      <rPr>
        <b/>
        <sz val="12"/>
        <rFont val="Arial"/>
        <family val="2"/>
      </rPr>
      <t>Accettazione reiterazione fino al 01.02.10 con nota fax del 04.06.09</t>
    </r>
  </si>
  <si>
    <r>
      <t xml:space="preserve">Offerta AL/ca del 14/02/2005 già presentata da Sofar e poi ceduta a Fulton Medicinali per cessata commercializzazione - </t>
    </r>
    <r>
      <rPr>
        <b/>
        <sz val="12"/>
        <rFont val="Arial"/>
        <family val="2"/>
      </rPr>
      <t>Accettazione reiterazione fino al 01.02.10 con  nota fax del 03.06.09</t>
    </r>
  </si>
  <si>
    <r>
      <t xml:space="preserve">Accettazione reiterazione fino al </t>
    </r>
    <r>
      <rPr>
        <b/>
        <u val="single"/>
        <sz val="18"/>
        <rFont val="Arial"/>
        <family val="2"/>
      </rPr>
      <t xml:space="preserve">30.09.09 </t>
    </r>
    <r>
      <rPr>
        <b/>
        <u val="single"/>
        <sz val="12"/>
        <rFont val="Arial"/>
        <family val="2"/>
      </rPr>
      <t>con nota prot. LC/081/2009 del 08.06.09</t>
    </r>
  </si>
  <si>
    <t xml:space="preserve">Accettazione reiterazione fino al 01.02.10 con nota fax  del 08 giugno 2009     </t>
  </si>
  <si>
    <r>
      <t xml:space="preserve">Offerta Prot. n° 35/2005/mo del 22/12/2005  fornitura accettata senza limiti di fatturazione - </t>
    </r>
    <r>
      <rPr>
        <b/>
        <sz val="12"/>
        <rFont val="Arial"/>
        <family val="2"/>
      </rPr>
      <t xml:space="preserve">Accettazione reiterazione fino al 01.02.10 con nota fax  del 08 giugno 2009     </t>
    </r>
  </si>
  <si>
    <r>
      <t xml:space="preserve">Offerta Prot. n° 56/2008/mo del 14/02/2008  fornitura accettata senza limiti di fatturazione fino al 30/06/2008 - </t>
    </r>
    <r>
      <rPr>
        <b/>
        <sz val="12"/>
        <rFont val="Times New Roman"/>
        <family val="1"/>
      </rPr>
      <t xml:space="preserve">Accettazione reiterazione fino al 01.02.10 con nota fax  del 08 giugno 2009     </t>
    </r>
  </si>
  <si>
    <r>
      <t xml:space="preserve">Offerta Prot. n° 2005/PI/924 del 02/02/2005 Offerta migliorativa Prot. n° 2005/OS/1320 del 26/05/2005  fornitura accettata senza limiti di fatturazione - </t>
    </r>
    <r>
      <rPr>
        <b/>
        <sz val="12"/>
        <rFont val="Arial"/>
        <family val="2"/>
      </rPr>
      <t>Accettazione reiterazione fino al 01.02.10 con  nota fax del 12.06.09</t>
    </r>
  </si>
  <si>
    <r>
      <t xml:space="preserve">Offerta Prot. n° 2005/LP/1706 del 14/11/2005  fornitura accettata per limiti fatturabili di € 200,00  - </t>
    </r>
    <r>
      <rPr>
        <b/>
        <sz val="12"/>
        <rFont val="Arial"/>
        <family val="2"/>
      </rPr>
      <t>Accettazione reiterazione fino al 01.02.10 con  nota fax del 12.06.09</t>
    </r>
  </si>
  <si>
    <r>
      <t xml:space="preserve">Offerta del 21/11/2005  fornitura accettata senza limiti di fatturazione - </t>
    </r>
    <r>
      <rPr>
        <b/>
        <sz val="12"/>
        <rFont val="Arial"/>
        <family val="2"/>
      </rPr>
      <t>Accettazione reiterazione fino al 01.02.10 con nota fax del 04.06.09</t>
    </r>
  </si>
  <si>
    <r>
      <t xml:space="preserve">Ditta </t>
    </r>
    <r>
      <rPr>
        <b/>
        <sz val="18"/>
        <rFont val="Arial"/>
        <family val="2"/>
      </rPr>
      <t>Octapharma Italy S.p.A</t>
    </r>
    <r>
      <rPr>
        <sz val="18"/>
        <rFont val="Arial"/>
        <family val="2"/>
      </rPr>
      <t xml:space="preserve">., </t>
    </r>
    <r>
      <rPr>
        <sz val="12"/>
        <rFont val="Arial"/>
        <family val="2"/>
      </rPr>
      <t>Via Cisanello n. 145 - 56124 Pisa -  C.F./P.I. 01887000501 Tel. 050/549001 Fax 050/5490030, offerta prot. n. 2009/48 del 06/05/09 - Delibera n° 683 del 29/06/2009</t>
    </r>
  </si>
  <si>
    <t>Delibera n° 683 del 29/06/2009</t>
  </si>
  <si>
    <t>offerta prot. n. 227/09-FF/AV del 02/04/09</t>
  </si>
  <si>
    <t>026070019</t>
  </si>
  <si>
    <t xml:space="preserve"> Cerotti transdermici                   5mg /24h/6000 cerotti</t>
  </si>
  <si>
    <t>UCB PHARMA</t>
  </si>
  <si>
    <t>DEPONIT 5</t>
  </si>
  <si>
    <t>026070021</t>
  </si>
  <si>
    <t xml:space="preserve"> Cerotti transdermici                   10mg /24h/7300 cerotti</t>
  </si>
  <si>
    <t>DEPONIT 10</t>
  </si>
  <si>
    <t>026070033</t>
  </si>
  <si>
    <t xml:space="preserve"> Cerotti transdermici                   15mg /24h/1250 cerotti</t>
  </si>
  <si>
    <t>DEPONIT 15</t>
  </si>
  <si>
    <r>
      <t xml:space="preserve">Offerta Prot. n° 282/20054 del 07/11/2005  fornitura accettata per limiti  fatturabili di € 100,00 - </t>
    </r>
    <r>
      <rPr>
        <b/>
        <sz val="12"/>
        <rFont val="Arial"/>
        <family val="2"/>
      </rPr>
      <t>Accettazione reiterazione fino al 01.02.10 con nota fax del 09.06.09</t>
    </r>
  </si>
  <si>
    <r>
      <t xml:space="preserve">Offerta Prot. n° 233/DS del 02/11/2005  fornitura accettata per limiti fatturabili di € 51,64  - </t>
    </r>
    <r>
      <rPr>
        <b/>
        <sz val="12"/>
        <rFont val="Arial"/>
        <family val="2"/>
      </rPr>
      <t>Accettazione reiterazione fino al 01.02.10 con  nota fax del 08.06.09</t>
    </r>
  </si>
  <si>
    <r>
      <t xml:space="preserve">Offerta Prot. n° 312005-1 del 11/02/2005  non indica eventuali limiti di fatturazione - </t>
    </r>
    <r>
      <rPr>
        <b/>
        <sz val="12"/>
        <rFont val="Arial"/>
        <family val="2"/>
      </rPr>
      <t>Accettazione reiterazione fino al 01.02.10 con nota fax prot. n.2162009ab del 05.06.09</t>
    </r>
  </si>
  <si>
    <t>Flaconi e.v. 250 mg</t>
  </si>
  <si>
    <t>FISIOPHARMA</t>
  </si>
  <si>
    <t>MIOZAC</t>
  </si>
  <si>
    <t xml:space="preserve"> Accettazione reiterazione  fino al 01.02.10 con nota prot.n. 071110 T.O. del 09.06.09   </t>
  </si>
  <si>
    <t xml:space="preserve">Accettazione reiterazione fino al 01.02.10 con nota prot.n. 071110 T.O. del 09.06.09   </t>
  </si>
  <si>
    <r>
      <t xml:space="preserve">Offerta del 23/11/2005  limiti di fatturazione non indicati - </t>
    </r>
    <r>
      <rPr>
        <b/>
        <sz val="12"/>
        <rFont val="Arial"/>
        <family val="2"/>
      </rPr>
      <t xml:space="preserve">Accettazione reiterazione fino al 01.02.10 con nota fax del 05.06.09         </t>
    </r>
  </si>
  <si>
    <r>
      <t xml:space="preserve">Offerta del 15/02/2005 fornitura accettata per limiti fatturabili di una confezione singola di vendita  </t>
    </r>
    <r>
      <rPr>
        <b/>
        <sz val="12"/>
        <rFont val="Arial"/>
        <family val="2"/>
      </rPr>
      <t xml:space="preserve">- Accettazione reiterazione fino al 01.02.10 con nota fax prot. P00775 del 05.06.09   </t>
    </r>
  </si>
  <si>
    <r>
      <t xml:space="preserve">Offerta del 04/11/2005 offerta integrativa del 22/12/2005 del  fornitura accettata per limiti fatturabili pari a una confezione singola di vendita   - </t>
    </r>
    <r>
      <rPr>
        <b/>
        <sz val="12"/>
        <rFont val="Arial"/>
        <family val="2"/>
      </rPr>
      <t xml:space="preserve">Accettazione reiterazione fino al 01.02.10 con nota fax prot. P00775 del 05.06.09      </t>
    </r>
  </si>
  <si>
    <r>
      <t xml:space="preserve">Offerta Prot. n° 20050110/F/vml del 14/02/2005  fornitura accettata senza limiti di fatturazione - </t>
    </r>
    <r>
      <rPr>
        <b/>
        <sz val="12"/>
        <rFont val="Arial"/>
        <family val="2"/>
      </rPr>
      <t xml:space="preserve">Accettazione reiterazione fino al 01.02.10 con nota fax  del 10.06.09 </t>
    </r>
    <r>
      <rPr>
        <sz val="12"/>
        <rFont val="Arial"/>
        <family val="2"/>
      </rPr>
      <t xml:space="preserve"> </t>
    </r>
  </si>
  <si>
    <r>
      <t xml:space="preserve">Offerta Prot. n° 20050719/F/vml del 20/10/2005  fornitura accettata senza limiti di fatturazione - </t>
    </r>
    <r>
      <rPr>
        <b/>
        <sz val="12"/>
        <rFont val="Arial"/>
        <family val="2"/>
      </rPr>
      <t xml:space="preserve">Accettazione reiterazione fino al 01.02.10 con nota fax  del 10.06.09 </t>
    </r>
  </si>
  <si>
    <r>
      <t xml:space="preserve">Offerta Prot. n° 78/2005/DS/pg del 27/01/2005  limiti di fatturazione non indicati - </t>
    </r>
    <r>
      <rPr>
        <b/>
        <sz val="12"/>
        <rFont val="Arial"/>
        <family val="2"/>
      </rPr>
      <t>Accettazione reiterazione fino al 01.02.10 con nota fax n.339.09.FA/DS/pg del 05.06.09</t>
    </r>
  </si>
  <si>
    <r>
      <t>Offerta Prot. n° 091.08.FA/DS/pg del 15/02/2008  limiti di fatturazione non indicati -</t>
    </r>
    <r>
      <rPr>
        <b/>
        <sz val="12"/>
        <rFont val="Times New Roman"/>
        <family val="1"/>
      </rPr>
      <t xml:space="preserve"> Accettazione reiterazione fino al 01.02.10 con nota fax n.339.09.FA/DS/pg del 05.06.09</t>
    </r>
  </si>
  <si>
    <r>
      <t xml:space="preserve">Offerta del 02/08/2007 fornitura accettata per limiti fatturabili pari a 40 confezioni - </t>
    </r>
    <r>
      <rPr>
        <b/>
        <sz val="12"/>
        <rFont val="Arial"/>
        <family val="2"/>
      </rPr>
      <t xml:space="preserve">Accettazione reiterazione fino al 01.02.2010  con fax del 03.06.09  </t>
    </r>
    <r>
      <rPr>
        <sz val="12"/>
        <rFont val="Arial"/>
        <family val="2"/>
      </rPr>
      <t xml:space="preserve">    </t>
    </r>
  </si>
  <si>
    <r>
      <t xml:space="preserve">Offerta Prot. n° 95/PB/2005 del 10/02/2005 e Prot. n° 414/ER/2005 del 23/05/2005  fornitura accettata per limiti fatturabili di n° 70 flaconi pari a 5 confezioni + Iva -  - </t>
    </r>
    <r>
      <rPr>
        <b/>
        <sz val="12"/>
        <rFont val="Arial"/>
        <family val="2"/>
      </rPr>
      <t xml:space="preserve">Accettazione reiterazione fino al 01.02.10 con fax prot. n. 324/LM/2009 del 03.06.09   </t>
    </r>
  </si>
  <si>
    <t xml:space="preserve">Accettazione reiterazione fino al 01.02.10 con nota fax prot.n. 2009/DOM/679 del 08.06.09  </t>
  </si>
  <si>
    <r>
      <t xml:space="preserve">Offerta Prot. n° 2007/DOM/883 del 03/08/2007  per le confezioni ospedaliere non esistono minimi d'ordine  ordinativi c/o CO.DI.FI. Fax 055/5680442-398 Via Campo D'Arrigo 130 - 50131 Firenze - </t>
    </r>
    <r>
      <rPr>
        <b/>
        <sz val="12"/>
        <rFont val="Arial"/>
        <family val="2"/>
      </rPr>
      <t xml:space="preserve">Accettazione reiterazione fino al 01.02.10 con nota fax prot.n. 2009/DOM/679 del 08.06.09 </t>
    </r>
  </si>
  <si>
    <r>
      <t xml:space="preserve">Offerta Prot. n° 2008/DOM/163 del 14/02/2008  fornitura accettata senza limiti di fatturazione fino al 31/12/2008 - </t>
    </r>
    <r>
      <rPr>
        <b/>
        <sz val="12"/>
        <rFont val="Times New Roman"/>
        <family val="1"/>
      </rPr>
      <t xml:space="preserve">Accettazione reiterazione fino al 01.02.10 con nota fax prot.n. 2009/DOM/679 del 08.06.09  </t>
    </r>
  </si>
  <si>
    <r>
      <t xml:space="preserve">Offerta Prot. n° 787/05/OFF del 18/11/2005 offerta migliorativa Prot. n° ___/05/OFF del __/01/2006  fornitura accettata senza limiti di fatturazione - </t>
    </r>
    <r>
      <rPr>
        <b/>
        <sz val="12"/>
        <rFont val="Arial"/>
        <family val="2"/>
      </rPr>
      <t>Accettazione reiterazione fino al 01.02.10 con nota-fax prot.n. 313/09/OFF del 03.06.09</t>
    </r>
  </si>
  <si>
    <r>
      <t xml:space="preserve">Offerta Prot. DIGER/rp del 21/11/2005  fornitura accettata con minimo d'ordine di € 78,00 + IVA  - </t>
    </r>
    <r>
      <rPr>
        <b/>
        <sz val="12"/>
        <rFont val="Arial"/>
        <family val="2"/>
      </rPr>
      <t xml:space="preserve">Accettazione reiterazione fino al 01.02.10 con nota-fax del 03.06.09 </t>
    </r>
  </si>
  <si>
    <r>
      <t xml:space="preserve">Offerta Prot. n° 214/2005/PB del 17/02/2005  offerta migliorativa Prot. n° 214/2005/PB del 20/06/2005  fornitura accettata senza limiti di fatturazione.  - </t>
    </r>
    <r>
      <rPr>
        <b/>
        <sz val="12"/>
        <rFont val="Arial"/>
        <family val="2"/>
      </rPr>
      <t xml:space="preserve">Accettazione reiterazione fino al 01.02.10 con fax del 03.06.09  </t>
    </r>
    <r>
      <rPr>
        <sz val="12"/>
        <rFont val="Arial"/>
        <family val="2"/>
      </rPr>
      <t xml:space="preserve">  </t>
    </r>
  </si>
  <si>
    <r>
      <t xml:space="preserve">Offerta del 23/11/2005  fornitura accettata per limiti fatturabili di € 150,00 - </t>
    </r>
    <r>
      <rPr>
        <b/>
        <sz val="12"/>
        <rFont val="Arial"/>
        <family val="2"/>
      </rPr>
      <t xml:space="preserve">Accettazione reiterazione fino al 01.02.10 con fax del 03.06.09 </t>
    </r>
  </si>
  <si>
    <t xml:space="preserve">Accettazione reiterazione fino al 01.02.10 con nota fax del 05/06/2009  </t>
  </si>
  <si>
    <r>
      <t xml:space="preserve">Offerta Prot. n° 20050093/SD/pb del 08/02/2005  fornitura accettata senza limiti di fatturazione -  </t>
    </r>
    <r>
      <rPr>
        <b/>
        <sz val="12"/>
        <rFont val="Arial"/>
        <family val="2"/>
      </rPr>
      <t xml:space="preserve">Accettazione reiterazione fino al 01.02.10 con fax prot. n. 20090243/SD/pb del 08.06.09   </t>
    </r>
  </si>
  <si>
    <r>
      <t xml:space="preserve">Offerta Prot. n° 20070361/SD/pb del 01/08/2007  fornitura accettata senza limiti di fatturazione - </t>
    </r>
    <r>
      <rPr>
        <b/>
        <sz val="12"/>
        <rFont val="Arial"/>
        <family val="2"/>
      </rPr>
      <t xml:space="preserve">Accettazione reiterazione fino al 01.02.10 con fax prot. n. 20090243/SD/pb del 08.06.09  </t>
    </r>
  </si>
  <si>
    <r>
      <t xml:space="preserve">Offerta Prot. n° 20080073/SD/pb del 13/02/2008  fornitura accettata senza limiti di fatturazione - </t>
    </r>
    <r>
      <rPr>
        <b/>
        <sz val="12"/>
        <rFont val="Times New Roman"/>
        <family val="1"/>
      </rPr>
      <t xml:space="preserve">Accettazione reiterazione fino al 01.02.10 con fax prot. n. 20090243/SD/pb del 08.06.09  </t>
    </r>
  </si>
  <si>
    <r>
      <t xml:space="preserve">Offerta del 14/02/2005  fornitura accettata per limiti fatturabili di € 250,00  - </t>
    </r>
    <r>
      <rPr>
        <b/>
        <sz val="12"/>
        <rFont val="Arial"/>
        <family val="2"/>
      </rPr>
      <t xml:space="preserve">Accettazione reiterazione fino al 01.02.10 con fax prot. n.B/M del 05.06.09  </t>
    </r>
    <r>
      <rPr>
        <sz val="12"/>
        <rFont val="Arial"/>
        <family val="2"/>
      </rPr>
      <t xml:space="preserve"> </t>
    </r>
  </si>
  <si>
    <r>
      <t xml:space="preserve">Offerta Prot. n° UD/393 del 08/11/2005  fornitura accettata senza limiti di fatturazione - Non </t>
    </r>
    <r>
      <rPr>
        <b/>
        <sz val="12"/>
        <rFont val="Arial"/>
        <family val="2"/>
      </rPr>
      <t>Accetta la reiterazione fino al 01.02.10 con fax prot.n. IB/rc UD/222 del 05.06.09  per sospesa produzione</t>
    </r>
  </si>
  <si>
    <r>
      <t xml:space="preserve">Offerta Prot. n° 137/2005/SF del 09/02/2005  fornitura accettata senza limiti di fatturazione - </t>
    </r>
    <r>
      <rPr>
        <b/>
        <sz val="12"/>
        <rFont val="Arial"/>
        <family val="2"/>
      </rPr>
      <t>Accettazione reiterazione fino al 01.02.10 con fnota fax del 04.06.09</t>
    </r>
  </si>
  <si>
    <r>
      <t xml:space="preserve">Offerta fax 170/2008/EM 27/02/2008  fornitura accettata con minimo d'ordine fatturabile di € 260,00 -  </t>
    </r>
    <r>
      <rPr>
        <b/>
        <sz val="12"/>
        <rFont val="Times New Roman"/>
        <family val="1"/>
      </rPr>
      <t>Accettazione reiterazione fino al 01.02.10 con fnota fax del 04.06.09</t>
    </r>
  </si>
  <si>
    <t>Accettazione reiterazione fino al 01.02.10 con fnota fax prot. 200906263/off CodCli del 10.06.09</t>
  </si>
  <si>
    <r>
      <t xml:space="preserve">Offerta Prot. n° 2500214/VB del 15/02/2005  fornitura accettata senza limiti di fatturazione - </t>
    </r>
    <r>
      <rPr>
        <b/>
        <sz val="12"/>
        <rFont val="Arial"/>
        <family val="2"/>
      </rPr>
      <t>Accettazione reiterazione fino al 01.02.10 con nota fax del 04.06.09</t>
    </r>
  </si>
  <si>
    <r>
      <t xml:space="preserve">Offerta Prot. n° 2502177/VB del 22/12/2005  fornitura accettata senza limiti di fatturazione - </t>
    </r>
    <r>
      <rPr>
        <b/>
        <sz val="12"/>
        <rFont val="Arial"/>
        <family val="2"/>
      </rPr>
      <t>Accettazione reiterazione fino al 01.02.10 con nota fax del 04.06.09</t>
    </r>
  </si>
  <si>
    <r>
      <t xml:space="preserve">Offerta del 13/02/2008  fornitura accettata senza limiti di fatturazione - </t>
    </r>
    <r>
      <rPr>
        <b/>
        <sz val="12"/>
        <rFont val="Times New Roman"/>
        <family val="1"/>
      </rPr>
      <t>Accettazione reiterazione fino al 01.02.10 con nota fax del 04.06.09</t>
    </r>
  </si>
  <si>
    <r>
      <t xml:space="preserve">Offerta Prot. n° 3197/MP del 10/02/2005  fornitura accettata senza limiti di fatturazione  - </t>
    </r>
    <r>
      <rPr>
        <b/>
        <sz val="12"/>
        <rFont val="Arial"/>
        <family val="2"/>
      </rPr>
      <t>Accettazione reiterazioneo fino al 01.02.10 con nota-fax del 03.06.09</t>
    </r>
  </si>
  <si>
    <r>
      <t xml:space="preserve">Offerta Prot. n° GP/nm 94 del 17/02/2005  fornitura accettata per limiti fatturabili di € 52,00 - </t>
    </r>
    <r>
      <rPr>
        <b/>
        <sz val="12"/>
        <rFont val="Arial"/>
        <family val="2"/>
      </rPr>
      <t>Accettazione reiterazione fino al 01.02.10 con nota-fax del 03.06.09</t>
    </r>
  </si>
  <si>
    <r>
      <t xml:space="preserve">Offerta Prot. n° 1648/2005 CFdel 15/02/2005 e del 26/05/2005 fornitura accettata per limiti fatturabili di € 250,00 - </t>
    </r>
    <r>
      <rPr>
        <b/>
        <sz val="12"/>
        <rFont val="Arial"/>
        <family val="2"/>
      </rPr>
      <t>Accettazione reiterazione fino al 01.02.10 con fax del 04.06.09</t>
    </r>
  </si>
  <si>
    <r>
      <t xml:space="preserve">Offerta Prot. n° 10/05 del 10/02/2005  fornitura accettata senza limiti di fatturazione - </t>
    </r>
    <r>
      <rPr>
        <b/>
        <sz val="12"/>
        <rFont val="Arial"/>
        <family val="2"/>
      </rPr>
      <t>Accettazione reiterazione fino al 01.02.10 con fax del 03.06.09</t>
    </r>
  </si>
  <si>
    <r>
      <t xml:space="preserve">Offerta Ufficio Gare/b.s. del 03/02/2005  fornitura accettata per limiti fatturabili di € 180,00 - </t>
    </r>
    <r>
      <rPr>
        <b/>
        <sz val="12"/>
        <rFont val="Arial"/>
        <family val="2"/>
      </rPr>
      <t xml:space="preserve">Accettazione reiterazione fino al 01.02.10 con fax Direzione Marketing/b.s. del 12.06.09  </t>
    </r>
  </si>
  <si>
    <r>
      <t xml:space="preserve">Offerta del 22/12/2005  già presentata da Labotarorio farmaceutico SIT  e ceduta a far data dal 01 luglio 2006 alla DMS fornitura accettata per limiti fatturabili di € 103,30 - </t>
    </r>
    <r>
      <rPr>
        <b/>
        <sz val="12"/>
        <rFont val="Arial"/>
        <family val="2"/>
      </rPr>
      <t xml:space="preserve">Accettazione reiterazione fino al 01.02.10 con nota fax del 08.06.09   </t>
    </r>
  </si>
  <si>
    <r>
      <t xml:space="preserve">Offerta Prot. n° AM/ma ASTA-0308/2005 del 14/02/2005  fornitura accettata per limiti fatturabili pari a 1 confezione - </t>
    </r>
    <r>
      <rPr>
        <b/>
        <sz val="12"/>
        <rFont val="Arial"/>
        <family val="2"/>
      </rPr>
      <t xml:space="preserve">Accettazione reiterazione fino al 01.02.10 con fax prot. n. IF/ac-246/20098 del 08.06.09   </t>
    </r>
  </si>
  <si>
    <r>
      <t xml:space="preserve">Offerta Prot. n° IF/ac OFSE-4297/2008-0075 del 14/02/2008  fornitura accettata senza limiti di fatturazione  fino al 31/12/2008 - </t>
    </r>
    <r>
      <rPr>
        <b/>
        <sz val="12"/>
        <rFont val="Times New Roman"/>
        <family val="1"/>
      </rPr>
      <t xml:space="preserve">Accettazione reiterazione fino al 01.02.10 con fax prot. n. IF/ac-246/20098 del 08.06.09      </t>
    </r>
  </si>
  <si>
    <r>
      <t>Offerta Prot. n° 003/AP del 10/02/2005  fornitura accettata senza limiti di fatturazione -</t>
    </r>
    <r>
      <rPr>
        <b/>
        <sz val="12"/>
        <rFont val="Arial"/>
        <family val="2"/>
      </rPr>
      <t xml:space="preserve"> Accettazione reiterazione fino al 01.02.10 con nota fax del 08.06.09</t>
    </r>
  </si>
  <si>
    <t>Accettazione reiterazione fino al 01.02.10 con nota fax RC/fm del 09.06.09</t>
  </si>
  <si>
    <t>Accettazione reiterazione fino al 01.02.10 con nota fax del 04.06.09 ditta 1X2 Pharma</t>
  </si>
  <si>
    <r>
      <t>Offerta del 03/02/2005   fornitura accettata per limiti fatturabili di € 155,00  -</t>
    </r>
    <r>
      <rPr>
        <b/>
        <sz val="12"/>
        <rFont val="Arial"/>
        <family val="2"/>
      </rPr>
      <t>Accettazione reiterazione fino al 01.02.10 con nota prot.  PR011/09 del 05.06.09</t>
    </r>
  </si>
  <si>
    <t>Accettazione reiterazione fino al 01.02.10 con nota prot.  PR011/09 del 05.06.09</t>
  </si>
  <si>
    <r>
      <t xml:space="preserve">Accettazione reiterazione fino al </t>
    </r>
    <r>
      <rPr>
        <b/>
        <u val="single"/>
        <sz val="18"/>
        <rFont val="Arial"/>
        <family val="2"/>
      </rPr>
      <t>30.09.09</t>
    </r>
    <r>
      <rPr>
        <b/>
        <u val="single"/>
        <sz val="14"/>
        <rFont val="Arial"/>
        <family val="2"/>
      </rPr>
      <t xml:space="preserve"> </t>
    </r>
    <r>
      <rPr>
        <b/>
        <u val="single"/>
        <sz val="12"/>
        <rFont val="Arial"/>
        <family val="2"/>
      </rPr>
      <t>con nota prot. LC/081/2009 del 08.06.09</t>
    </r>
  </si>
  <si>
    <t>Accettazione reiterazione fino al 01.02.10 con  nota fax del 08.06.09</t>
  </si>
  <si>
    <r>
      <t xml:space="preserve">Offerta Prot. n° 013/2005-ps del 09/02/2005  fornitura accettata senza limiti di fatturazione - </t>
    </r>
    <r>
      <rPr>
        <b/>
        <sz val="12"/>
        <rFont val="Arial"/>
        <family val="2"/>
      </rPr>
      <t>Accettazione reiterazione fino al 01.02.10 con  nota fax prot. n. 379/09/DC del 03.06.09</t>
    </r>
  </si>
  <si>
    <t>fiale i.m./i.v.  5mg 1 ml</t>
  </si>
  <si>
    <t>R05DB03</t>
  </si>
  <si>
    <t>Clobutinolo</t>
  </si>
  <si>
    <t>soluzione os  6%</t>
  </si>
  <si>
    <t>Aloperidolo  decanoato</t>
  </si>
  <si>
    <t>fiale im  50 mg 1ml</t>
  </si>
  <si>
    <t>fiale im 150 mg 3 ml</t>
  </si>
  <si>
    <t>N05AF05</t>
  </si>
  <si>
    <t xml:space="preserve">Zuclopentixolo </t>
  </si>
  <si>
    <t>Italfarmaco</t>
  </si>
  <si>
    <t>024066019</t>
  </si>
  <si>
    <t>024066060</t>
  </si>
  <si>
    <t>022579128</t>
  </si>
  <si>
    <t>022579193</t>
  </si>
  <si>
    <t>Calciparina</t>
  </si>
  <si>
    <t xml:space="preserve"> flac polvere g 10</t>
  </si>
  <si>
    <t xml:space="preserve"> flac spray</t>
  </si>
  <si>
    <t>G01AF04</t>
  </si>
  <si>
    <t>crema ginec. 2%</t>
  </si>
  <si>
    <t>G01AX99</t>
  </si>
  <si>
    <t>G02AB01</t>
  </si>
  <si>
    <t>fiala 1 g i.m./e.v.</t>
  </si>
  <si>
    <t>supp. bambini 200 mg + 5 mg</t>
  </si>
  <si>
    <t>fiala i.m./e.v. 250 mg</t>
  </si>
  <si>
    <t>Acido valproico (sale sodico) + sodio valproato</t>
  </si>
  <si>
    <t>cpr 300 + 150 + 300 mg</t>
  </si>
  <si>
    <t>Abacavir + lamivudina + zidovudina</t>
  </si>
  <si>
    <t>Sulprostone</t>
  </si>
  <si>
    <t>fiala 0.5 mg</t>
  </si>
  <si>
    <t>Norvasc 28 cpr x 5 mg</t>
  </si>
  <si>
    <t>Norvasc 10 x 14 cpr</t>
  </si>
  <si>
    <t>023086150</t>
  </si>
  <si>
    <t>023086097</t>
  </si>
  <si>
    <t>Zimox 12 cpr 1 g</t>
  </si>
  <si>
    <t>R05DB27</t>
  </si>
  <si>
    <t>Levodropropizina</t>
  </si>
  <si>
    <t>gocce os 6%</t>
  </si>
  <si>
    <t>R06AB04</t>
  </si>
  <si>
    <t>Clorfenamina</t>
  </si>
  <si>
    <t>fiale 10 mg</t>
  </si>
  <si>
    <t>R06AD02</t>
  </si>
  <si>
    <t>fiale 2 ml im 50 mg</t>
  </si>
  <si>
    <t>R06AE06</t>
  </si>
  <si>
    <t>Oxatomide</t>
  </si>
  <si>
    <t>023610013</t>
  </si>
  <si>
    <t>023610025</t>
  </si>
  <si>
    <t>Lopresor 100 mg 30 cpr riv</t>
  </si>
  <si>
    <t>Lopresor 200 mg 28 cpr rilascio prolungato</t>
  </si>
  <si>
    <t>029371022</t>
  </si>
  <si>
    <t>029371034</t>
  </si>
  <si>
    <t>Sanaprav 20 10 cpr div 20 mg</t>
  </si>
  <si>
    <t>Sanaprav 40 14 cpr 40 mg</t>
  </si>
  <si>
    <t>010386011</t>
  </si>
  <si>
    <t>Hirudoid 25000 pom 40 g</t>
  </si>
  <si>
    <t>Servier Italia</t>
  </si>
  <si>
    <t>023404015</t>
  </si>
  <si>
    <t>Complesso protrombinico umano</t>
  </si>
  <si>
    <t>B03AB49</t>
  </si>
  <si>
    <t>Sodio ferrigluconato</t>
  </si>
  <si>
    <t>fiala os iv  5 ml</t>
  </si>
  <si>
    <t>B05AA01</t>
  </si>
  <si>
    <t>Albumina umana soluzione</t>
  </si>
  <si>
    <t>flac 20% 50 ml</t>
  </si>
  <si>
    <t>ATC</t>
  </si>
  <si>
    <t>023593015</t>
  </si>
  <si>
    <t>023593054</t>
  </si>
  <si>
    <t>023593080</t>
  </si>
  <si>
    <t>023593092</t>
  </si>
  <si>
    <t>023593104</t>
  </si>
  <si>
    <t>023593078</t>
  </si>
  <si>
    <t>015960014</t>
  </si>
  <si>
    <t>A-C</t>
  </si>
  <si>
    <t>fiale 4 mg e.v.</t>
  </si>
  <si>
    <t>supposte 500 mg</t>
  </si>
  <si>
    <t>fiale i.m./e.v. 160 mg</t>
  </si>
  <si>
    <t>sciroppo 0,5%</t>
  </si>
  <si>
    <t>Suxametonio cloruro senza alcool benzilico</t>
  </si>
  <si>
    <t xml:space="preserve">crema </t>
  </si>
  <si>
    <t>fiala e.v.  100 mg</t>
  </si>
  <si>
    <t>L01BC06</t>
  </si>
  <si>
    <t>Capecitabina</t>
  </si>
  <si>
    <t>L01BC08</t>
  </si>
  <si>
    <t>028040020</t>
  </si>
  <si>
    <t>029168034</t>
  </si>
  <si>
    <t>029165038</t>
  </si>
  <si>
    <t>Sintamin 10% 250 ml</t>
  </si>
  <si>
    <t>Sintamin 10% 500 ml</t>
  </si>
  <si>
    <t>Inframin 5,3% 250 ml</t>
  </si>
  <si>
    <t>Inframin 5,3% 500ml</t>
  </si>
  <si>
    <t>Nephrosteril 7% 500 ml</t>
  </si>
  <si>
    <t>Sintamin Hepa 8% 500 ml</t>
  </si>
  <si>
    <t>Solamin Forte 7,5% 250 ml</t>
  </si>
  <si>
    <t>Solamin Forte 7,5% 500 ml</t>
  </si>
  <si>
    <t>Siframin 4% 500 ml</t>
  </si>
  <si>
    <t>032105013</t>
  </si>
  <si>
    <t>Glamin</t>
  </si>
  <si>
    <t>Parentamin 10%</t>
  </si>
  <si>
    <t>027983016</t>
  </si>
  <si>
    <t>Vitalipid Adulti</t>
  </si>
  <si>
    <t>Fidia Farmaceutici</t>
  </si>
  <si>
    <t>028614156</t>
  </si>
  <si>
    <t>028614055</t>
  </si>
  <si>
    <t>028614081</t>
  </si>
  <si>
    <t>028614129</t>
  </si>
  <si>
    <t>Aciclin crema 10 g</t>
  </si>
  <si>
    <t>Aciclin 400 mg</t>
  </si>
  <si>
    <t>V08AB02</t>
  </si>
  <si>
    <t>Ioexolo</t>
  </si>
  <si>
    <t>fiala 300 mg 20 ml</t>
  </si>
  <si>
    <t>Moxifloxacina</t>
  </si>
  <si>
    <t>cpr 400  mg</t>
  </si>
  <si>
    <t>Immunoglobulina umana normale per uso endovenoso</t>
  </si>
  <si>
    <t>flac. ev 5 g</t>
  </si>
  <si>
    <t>flac. Ev 1 g</t>
  </si>
  <si>
    <t>cft retard  4 mg</t>
  </si>
  <si>
    <t>N04AB02</t>
  </si>
  <si>
    <t>Orfenadrina</t>
  </si>
  <si>
    <t xml:space="preserve">conf. 50 mg    </t>
  </si>
  <si>
    <t>N04BA02</t>
  </si>
  <si>
    <t>Levodopa + Benserazide</t>
  </si>
  <si>
    <t>cps 125 mg</t>
  </si>
  <si>
    <t>013013026</t>
  </si>
  <si>
    <t>Timololo Novartis 0,5% collirio 5 ml</t>
  </si>
  <si>
    <t>Ceftazidima pentaidrato</t>
  </si>
  <si>
    <t>G02CX01</t>
  </si>
  <si>
    <t>Atosiban</t>
  </si>
  <si>
    <t>7,5 mg/ml 5 ml</t>
  </si>
  <si>
    <t>7,5 mg/ml 0,9 ml</t>
  </si>
  <si>
    <t>B01AD01</t>
  </si>
  <si>
    <t>Streptochinasi</t>
  </si>
  <si>
    <t>B02BD02</t>
  </si>
  <si>
    <t>Fattore VIII di coagulazione di sangue umano liofilizzato</t>
  </si>
  <si>
    <t>Succigelina</t>
  </si>
  <si>
    <r>
      <t xml:space="preserve">Ditta Sanofi-Aventis (già Aventis Pharma) S.p.A.  </t>
    </r>
    <r>
      <rPr>
        <sz val="12"/>
        <rFont val="Arial"/>
        <family val="2"/>
      </rPr>
      <t>Viale Bodio 37/b - 20158 Milano  C.F./P.I. 00832400154 Tel. 02/39394402 Fax 02/39394141</t>
    </r>
  </si>
  <si>
    <t>polvere per sospensione</t>
  </si>
  <si>
    <t>V03AE02</t>
  </si>
  <si>
    <t>Sevelamer</t>
  </si>
  <si>
    <t>cps rigide 800 mg</t>
  </si>
  <si>
    <t>crema  0,05%</t>
  </si>
  <si>
    <t>lozione 0,05%</t>
  </si>
  <si>
    <t>D07CC01</t>
  </si>
  <si>
    <t>D08AG02</t>
  </si>
  <si>
    <t>Povidone - iodio</t>
  </si>
  <si>
    <t>D08AL30</t>
  </si>
  <si>
    <t>021004039</t>
  </si>
  <si>
    <t xml:space="preserve">Bisolvon </t>
  </si>
  <si>
    <t>Bisolvon Linctus (250 ml)</t>
  </si>
  <si>
    <t>026343018</t>
  </si>
  <si>
    <t>Lendormin</t>
  </si>
  <si>
    <t>Altana Pharma</t>
  </si>
  <si>
    <t>026563080</t>
  </si>
  <si>
    <t>Ebrantil</t>
  </si>
  <si>
    <t>027435080</t>
  </si>
  <si>
    <t>Aspirinetta</t>
  </si>
  <si>
    <t>024840074</t>
  </si>
  <si>
    <t>Cardioaspirin 100</t>
  </si>
  <si>
    <t>Contramal 100 5 fl 100 mg/2 ml</t>
  </si>
  <si>
    <t>Contramal gocce 10% 10 ml</t>
  </si>
  <si>
    <t>flc 10% 100 ml</t>
  </si>
  <si>
    <t>flc 20% 250 ml</t>
  </si>
  <si>
    <t>Novesina 0,4% soluzione monodose</t>
  </si>
  <si>
    <t>009324029</t>
  </si>
  <si>
    <r>
      <t xml:space="preserve">Ditta Angenerico S.p.A.   </t>
    </r>
    <r>
      <rPr>
        <sz val="12"/>
        <rFont val="Arial"/>
        <family val="2"/>
      </rPr>
      <t>Via Vecchia del Pinocchio 22 - 60131 Ancona  C.F./P.I. 07287621002 Tel. 071/8091-809517 Fax 071/809767-2900020</t>
    </r>
  </si>
  <si>
    <t xml:space="preserve">Offerta Prot. n° 214/2005/PB del 17/02/2005  offerta migliorativa Prot. n° 214/2005/PB del 20/06/2005  già presentata da Angelini ACRAF e poi ceduta alla nuova società  Angenerico con effetto 01 ottobre 2007  fornitura accettata senza limiti di fatturazione.    </t>
  </si>
  <si>
    <t>034989020</t>
  </si>
  <si>
    <t>Fraxodi 15.200 UI</t>
  </si>
  <si>
    <t>Fraxodi 19.000 UI</t>
  </si>
  <si>
    <t>fiale ev 6 mg 2 ml</t>
  </si>
  <si>
    <r>
      <t xml:space="preserve">Ditta GE Healthcare S.r.l. (già Amersham Health S.r.l.)   </t>
    </r>
    <r>
      <rPr>
        <sz val="12"/>
        <rFont val="Arial"/>
        <family val="2"/>
      </rPr>
      <t>Via Galeno 36  - 20126 Milano  C.F. 01778520302 P.I. 11496970150 Tel. 02/260011 Fax 02/26001299</t>
    </r>
  </si>
  <si>
    <t>J01XA01</t>
  </si>
  <si>
    <t>Vancomicina</t>
  </si>
  <si>
    <t xml:space="preserve">flacone os  e.v  500 mg </t>
  </si>
  <si>
    <t>J01XA02</t>
  </si>
  <si>
    <t>Teicoplanina</t>
  </si>
  <si>
    <t>J01XB01</t>
  </si>
  <si>
    <t>Colistimetato di sodio</t>
  </si>
  <si>
    <t>Uman Complex D.I. 500 UI</t>
  </si>
  <si>
    <t>023564178</t>
  </si>
  <si>
    <t>023564166</t>
  </si>
  <si>
    <t>Emoclot D.I. 1000 UI</t>
  </si>
  <si>
    <t>Emoclot D.I. 500 UI</t>
  </si>
  <si>
    <t>025266154</t>
  </si>
  <si>
    <t>025266166</t>
  </si>
  <si>
    <t>025266141</t>
  </si>
  <si>
    <r>
      <t xml:space="preserve">Ditta ADIENNE  </t>
    </r>
    <r>
      <rPr>
        <sz val="12"/>
        <rFont val="Arial"/>
        <family val="2"/>
      </rPr>
      <t>Via Broseta 64/B - 24128 Bergamo  Tel. 035264206 Fax 035258672</t>
    </r>
  </si>
  <si>
    <t>Adienne</t>
  </si>
  <si>
    <t>029212053</t>
  </si>
  <si>
    <t>020204121</t>
  </si>
  <si>
    <t>supp. lattanti 60 mg + 2,5 mg</t>
  </si>
  <si>
    <t>027469206</t>
  </si>
  <si>
    <t>034673020/M</t>
  </si>
  <si>
    <t>Uraplex 20 mg</t>
  </si>
  <si>
    <t>029212065</t>
  </si>
  <si>
    <t>029212077</t>
  </si>
  <si>
    <r>
      <t xml:space="preserve">Ditta AltaSelect  S.r.l.  </t>
    </r>
    <r>
      <rPr>
        <sz val="12"/>
        <rFont val="Arial"/>
        <family val="2"/>
      </rPr>
      <t>Via XXIV Maggio 62/A  - 37057 S. Giovanni Lupatoto (VR)  C.F. 07174650835 P.I. 13169210153 Tel. 045/8752837 Fax 045/8751799</t>
    </r>
  </si>
  <si>
    <t>flacone 500ml (35 g/1000</t>
  </si>
  <si>
    <r>
      <t xml:space="preserve">Ditta EUROMED S.r.l.   </t>
    </r>
    <r>
      <rPr>
        <sz val="12"/>
        <rFont val="Arial"/>
        <family val="2"/>
      </rPr>
      <t xml:space="preserve">Via Artemisia Gentileschi 26 - 80126 Pianura (NA)  C.F./P.I. 05763890638 Tel. 081/2415209 Fax 081/7269346  </t>
    </r>
  </si>
  <si>
    <t xml:space="preserve">cpr 400 mg </t>
  </si>
  <si>
    <t>035187057/E</t>
  </si>
  <si>
    <t>cpr  ricoperte 200 mg / 50mg</t>
  </si>
  <si>
    <t>Kaletra 200mg/50mg cpr</t>
  </si>
  <si>
    <r>
      <t xml:space="preserve">Ditta Actelion Pharmaceuticals Italia S.r.l.  </t>
    </r>
    <r>
      <rPr>
        <sz val="12"/>
        <rFont val="Arial"/>
        <family val="2"/>
      </rPr>
      <t xml:space="preserve">Via Lasie 10/L - 40026 Imola (BO)  C.F. 01275170080 P.I. 03237200963 Tel. 0542/648711 Fax 0542/648734  </t>
    </r>
  </si>
  <si>
    <t xml:space="preserve">Ditta </t>
  </si>
  <si>
    <t>035609041/E</t>
  </si>
  <si>
    <t>Actelion Pharmaceuticals Italia</t>
  </si>
  <si>
    <t>Tracleer cpr 125 mg</t>
  </si>
  <si>
    <t>035609027/E</t>
  </si>
  <si>
    <t>Tracleer cpr 62,5 mg</t>
  </si>
  <si>
    <r>
      <t xml:space="preserve">Ditta ABBOTT S.r.l.  </t>
    </r>
    <r>
      <rPr>
        <sz val="12"/>
        <rFont val="Arial"/>
        <family val="2"/>
      </rPr>
      <t xml:space="preserve">Via Pontina km 52 - 04010 Campoverde di Aprilia (LT)  C.F./P.I. 00076670595 Tel. 06/928921 Fax 06/9253193  </t>
    </r>
  </si>
  <si>
    <t>A11CC49</t>
  </si>
  <si>
    <t>036374015/M</t>
  </si>
  <si>
    <t>Paracalcitolo</t>
  </si>
  <si>
    <t>fiale 5 mcg/ml 1 ml</t>
  </si>
  <si>
    <t>Zemplar 5 mcg/ml soluz. iniettabile</t>
  </si>
  <si>
    <t>Agg/07</t>
  </si>
  <si>
    <t>026009035</t>
  </si>
  <si>
    <t>gtt 2,5% 20 ml</t>
  </si>
  <si>
    <t>Levopraid gocce orali soluzione 25mg/ml</t>
  </si>
  <si>
    <t xml:space="preserve">Lotto </t>
  </si>
  <si>
    <t>Dosaggio e Forma                               farmaceutica</t>
  </si>
  <si>
    <t>Ditte</t>
  </si>
  <si>
    <t xml:space="preserve">Nome commerciale </t>
  </si>
  <si>
    <t>Prezzo pubblico conf.</t>
  </si>
  <si>
    <t>Prezzo pubblico deivato conf.</t>
  </si>
  <si>
    <t>Prezzo  conf.     offerto</t>
  </si>
  <si>
    <t>Prezzo unitario    offerto</t>
  </si>
  <si>
    <t>11T</t>
  </si>
  <si>
    <t>027965021</t>
  </si>
  <si>
    <t>paroxetina</t>
  </si>
  <si>
    <t>2mg/ml sospensione orale</t>
  </si>
  <si>
    <t>SEREUPIN</t>
  </si>
  <si>
    <t>3A</t>
  </si>
  <si>
    <t>035946084/E</t>
  </si>
  <si>
    <t>40 mg/0,8 ml 2 penne</t>
  </si>
  <si>
    <t>HUMIRA 2 penne preriempite</t>
  </si>
  <si>
    <t>035946096/E</t>
  </si>
  <si>
    <t>41 mg/0,8 ml 2 penne</t>
  </si>
  <si>
    <t>HUMIRA 4 penne preriempite</t>
  </si>
  <si>
    <t>4A</t>
  </si>
  <si>
    <t>J06BB16</t>
  </si>
  <si>
    <t>034529026/E</t>
  </si>
  <si>
    <t>Palivizumab</t>
  </si>
  <si>
    <t>100 mg fi I.M</t>
  </si>
  <si>
    <t>SYNAGIS 100 MG</t>
  </si>
  <si>
    <t>5A</t>
  </si>
  <si>
    <t>034529014/E</t>
  </si>
  <si>
    <t>50 mg fi I.M</t>
  </si>
  <si>
    <t>SYNAGIS 50 MG</t>
  </si>
  <si>
    <r>
      <t xml:space="preserve">Ditta Alcon Italia S.p.A.  </t>
    </r>
    <r>
      <rPr>
        <sz val="12"/>
        <rFont val="Arial"/>
        <family val="2"/>
      </rPr>
      <t xml:space="preserve">Viale G. Richard 1/B - 20143 Milano  C.F./P.I. 07435060152 Tel. 02/818031 Fax 02/8910550  </t>
    </r>
  </si>
  <si>
    <t>025860053</t>
  </si>
  <si>
    <t>Tobral gocce auricolari</t>
  </si>
  <si>
    <t>029851021</t>
  </si>
  <si>
    <t>Macrogol + sodio bicarb. + sodio clor. + potassio clor.</t>
  </si>
  <si>
    <t>buste 13,8 g</t>
  </si>
  <si>
    <t>Norgine Italia</t>
  </si>
  <si>
    <t>Movicol buste</t>
  </si>
  <si>
    <r>
      <t xml:space="preserve">Ditta ALFA WASSERMANN S.p.A.  </t>
    </r>
    <r>
      <rPr>
        <sz val="12"/>
        <rFont val="Arial"/>
        <family val="2"/>
      </rPr>
      <t xml:space="preserve">Via Ragazzi del 99 n° 5 - 40133 Bologna  C.F. 00556960375 P.I. 01189820689 Tel. 051/6489559-650 Fax 051/6489578  </t>
    </r>
  </si>
  <si>
    <t>026518062</t>
  </si>
  <si>
    <t>fiala 3.000.000 UI</t>
  </si>
  <si>
    <t>Alfaferone 3.000.000 UI</t>
  </si>
  <si>
    <t>H05BX01</t>
  </si>
  <si>
    <t>036598098/E</t>
  </si>
  <si>
    <t>Cinacalcet</t>
  </si>
  <si>
    <t>cpr riv  90 mg</t>
  </si>
  <si>
    <t>Mimpara 90 mg</t>
  </si>
  <si>
    <t>035691310/E</t>
  </si>
  <si>
    <t>Darbepoetina</t>
  </si>
  <si>
    <t>fiale 500 mcg</t>
  </si>
  <si>
    <t>Anaresp sir 500 mcg 1 ml</t>
  </si>
  <si>
    <t>Anaresp 500 mcg penna preriempita monouso</t>
  </si>
  <si>
    <t>L03AA13</t>
  </si>
  <si>
    <t>035716012/E</t>
  </si>
  <si>
    <t>Pegfilgrastim</t>
  </si>
  <si>
    <t>fiala 6 mg</t>
  </si>
  <si>
    <t>Neulasta sir pre</t>
  </si>
  <si>
    <r>
      <t xml:space="preserve">Ditta A.M.S.A. S.r.l.  </t>
    </r>
    <r>
      <rPr>
        <sz val="12"/>
        <rFont val="Arial"/>
        <family val="2"/>
      </rPr>
      <t xml:space="preserve">Passeggiata di Ripetta 22 - 00186 Roma  C.F. 00539640482 P.I. 03801631007 Tel. 06/3240650 Fax 06/3241284 </t>
    </r>
  </si>
  <si>
    <t>005239052</t>
  </si>
  <si>
    <t>A.M.S.A.</t>
  </si>
  <si>
    <t>Prontogest 100 mg</t>
  </si>
  <si>
    <r>
      <t xml:space="preserve">Ditta Astellas Pharma S.p.A.  </t>
    </r>
    <r>
      <rPr>
        <sz val="12"/>
        <rFont val="Arial"/>
        <family val="2"/>
      </rPr>
      <t>Via delle Industrie 1 - 20061 Carugate (MI)  C.F. 04754860155 P.I. 00789580966 Tel. 02/921381 Fax 02/92138262</t>
    </r>
  </si>
  <si>
    <t>035575036/E</t>
  </si>
  <si>
    <t>Astellas Pharma</t>
  </si>
  <si>
    <t>Protopic 0,1% unguento 30 g</t>
  </si>
  <si>
    <t>035575012/E</t>
  </si>
  <si>
    <t>Protopic 0,03% unguento 30 g</t>
  </si>
  <si>
    <r>
      <t xml:space="preserve">Ditta Aziende Chimiche Riunite Angelini Francesco A.C.R.A.F. S.p.A.   </t>
    </r>
    <r>
      <rPr>
        <sz val="12"/>
        <rFont val="Arial"/>
        <family val="2"/>
      </rPr>
      <t>Via Vecchia del Pinocchio 22 - 60131 Ancona  C.F. 03907010585 P.I. 01258691003 Tel. 071-8091 Fax 071-2867943</t>
    </r>
  </si>
  <si>
    <t>003785045</t>
  </si>
  <si>
    <t>Angelini Francesco A.C.R.A.F.</t>
  </si>
  <si>
    <t>Dobetin 5000</t>
  </si>
  <si>
    <t>034463051</t>
  </si>
  <si>
    <t>Salmeterolo xinafoato + fluticasone propionato</t>
  </si>
  <si>
    <t>diskus 50/250</t>
  </si>
  <si>
    <t>A. Menarini I.F.R.</t>
  </si>
  <si>
    <t xml:space="preserve">Aliflus diskus 50/250 60 dosi </t>
  </si>
  <si>
    <t>48A</t>
  </si>
  <si>
    <t>M03AX01</t>
  </si>
  <si>
    <t>034883013</t>
  </si>
  <si>
    <t>Tossina botulinica tipo A</t>
  </si>
  <si>
    <t>100 U.I.</t>
  </si>
  <si>
    <t>BOTOX 100U</t>
  </si>
  <si>
    <t>12T</t>
  </si>
  <si>
    <t>G03XC01</t>
  </si>
  <si>
    <t>034154029</t>
  </si>
  <si>
    <t>raloxifene</t>
  </si>
  <si>
    <t>60mg cpr</t>
  </si>
  <si>
    <t>OPTRUMA</t>
  </si>
  <si>
    <t>46A</t>
  </si>
  <si>
    <t>G04BD08</t>
  </si>
  <si>
    <t>036564033</t>
  </si>
  <si>
    <t>Solifenacina</t>
  </si>
  <si>
    <t>5mg cp riv</t>
  </si>
  <si>
    <t>VESIKER 5MG</t>
  </si>
  <si>
    <t>036564045</t>
  </si>
  <si>
    <r>
      <t>Ditta</t>
    </r>
    <r>
      <rPr>
        <b/>
        <sz val="18"/>
        <rFont val="Arial"/>
        <family val="2"/>
      </rPr>
      <t xml:space="preserve"> ALLERGAN S.p.A.</t>
    </r>
    <r>
      <rPr>
        <sz val="18"/>
        <rFont val="Arial"/>
        <family val="2"/>
      </rPr>
      <t xml:space="preserve">   Via S. Quasimodo 134 - 00144 Roma  C.F. 00431030584 P.I. 00890231004 Tel. 06/509561 Fax 06/50956423</t>
    </r>
  </si>
  <si>
    <r>
      <t xml:space="preserve">Ditta </t>
    </r>
    <r>
      <rPr>
        <b/>
        <sz val="18"/>
        <rFont val="Arial"/>
        <family val="2"/>
      </rPr>
      <t>Astellas Pharma</t>
    </r>
    <r>
      <rPr>
        <sz val="18"/>
        <rFont val="Arial"/>
        <family val="2"/>
      </rPr>
      <t xml:space="preserve"> S.p.A.  Via delle Industrie 1 - 20061 Carugate (MI)  C.F. 04754860155 P.I. 00789580966 Tel. 02/921381 Fax 02/92138262</t>
    </r>
  </si>
  <si>
    <r>
      <t xml:space="preserve">Ditta </t>
    </r>
    <r>
      <rPr>
        <b/>
        <sz val="18"/>
        <rFont val="Arial"/>
        <family val="2"/>
      </rPr>
      <t>ABBOTT</t>
    </r>
    <r>
      <rPr>
        <sz val="18"/>
        <rFont val="Arial"/>
        <family val="2"/>
      </rPr>
      <t xml:space="preserve"> S.r.l.   Via Pontina km 52 - 04010 Campoverde di Aprilia (LT)  C.F./P.I. 00076670595 Tel. 06/928921 Fax 06/9253193  </t>
    </r>
  </si>
  <si>
    <t>Offerta Prot. n° HTS/GL/083600 del 14/02/2008  fornitura accettata senza limiti di fatturazione integrando ordini relativi a farmaci a basso prezzo con altre specialità medicinali</t>
  </si>
  <si>
    <t>1A</t>
  </si>
  <si>
    <t>L02BA03</t>
  </si>
  <si>
    <t>036387013/E</t>
  </si>
  <si>
    <t>Fulvestrant</t>
  </si>
  <si>
    <t>250 mg siringa</t>
  </si>
  <si>
    <t>FASLODEX</t>
  </si>
  <si>
    <t>2A</t>
  </si>
  <si>
    <t>028949081/E</t>
  </si>
  <si>
    <t>500 mg fi E.V.</t>
  </si>
  <si>
    <t>MERREM 500</t>
  </si>
  <si>
    <r>
      <t xml:space="preserve">Ditta </t>
    </r>
    <r>
      <rPr>
        <b/>
        <sz val="18"/>
        <rFont val="Arial"/>
        <family val="2"/>
      </rPr>
      <t>AstraZeneca</t>
    </r>
    <r>
      <rPr>
        <sz val="18"/>
        <rFont val="Arial"/>
        <family val="2"/>
      </rPr>
      <t xml:space="preserve"> S.p.A.  Palazzo Volta Via Sforza - 20080 Basiglio (Mi)  C.F./P.I. 00735390155 Tel. 02/98011 Fax 02/90755615</t>
    </r>
  </si>
  <si>
    <t>025243130</t>
  </si>
  <si>
    <t>Baxter</t>
  </si>
  <si>
    <t>Tissucol 0,5 ml adesivo tissutale</t>
  </si>
  <si>
    <t>025243142</t>
  </si>
  <si>
    <t>Tissucol 1 ml adesivo tissutale</t>
  </si>
  <si>
    <t>025243155</t>
  </si>
  <si>
    <t>Tissucol 2 ml adesivo tissutale</t>
  </si>
  <si>
    <t>025243167</t>
  </si>
  <si>
    <t>fiale 5 ml</t>
  </si>
  <si>
    <t>Tissucol  5 ml adesivo tissutale</t>
  </si>
  <si>
    <t>027959028</t>
  </si>
  <si>
    <t>Cernevit liofilizzato polivitaminico im o ev flac.</t>
  </si>
  <si>
    <t>029288014</t>
  </si>
  <si>
    <t>Suprane 240 ml</t>
  </si>
  <si>
    <t>023779061</t>
  </si>
  <si>
    <t>Holoxan flac 1 g polvere</t>
  </si>
  <si>
    <t>021974035</t>
  </si>
  <si>
    <t>Immunoglobulina umana anti D</t>
  </si>
  <si>
    <t>flac 250 mcg</t>
  </si>
  <si>
    <t>Partobulin 250 mcg</t>
  </si>
  <si>
    <t>025312024</t>
  </si>
  <si>
    <t>Uromitexan 400 mg</t>
  </si>
  <si>
    <t>035901014/M</t>
  </si>
  <si>
    <t>Acumel in sacca a triplo comparto</t>
  </si>
  <si>
    <t>035467012/M</t>
  </si>
  <si>
    <t>Oliclinomel N4-550E 1.000 ml</t>
  </si>
  <si>
    <t>035467024/M</t>
  </si>
  <si>
    <t>Oliclinomel N4-550E 1.500 ml</t>
  </si>
  <si>
    <t>035467036/M</t>
  </si>
  <si>
    <t>Oliclinomel N4-550E 2.000 ml</t>
  </si>
  <si>
    <t>035467048/M</t>
  </si>
  <si>
    <t>Oliclinomel N4-550E 2.500 ml</t>
  </si>
  <si>
    <t>035467063/M</t>
  </si>
  <si>
    <t>Oliclinomel N5-800E 2.000 ml</t>
  </si>
  <si>
    <t>035467101/M</t>
  </si>
  <si>
    <t>Oliclinomel N6-900E 1.500 ml</t>
  </si>
  <si>
    <t>035467113/M</t>
  </si>
  <si>
    <t>Oliclinomel N6-900E 2.000 ml</t>
  </si>
  <si>
    <t>035467125/M</t>
  </si>
  <si>
    <t>Oliclinomel N6-900E 2.500 ml</t>
  </si>
  <si>
    <t>035467137/M</t>
  </si>
  <si>
    <t>Oliclinomel N7-1000E 1.000 ml</t>
  </si>
  <si>
    <t>035467149/M</t>
  </si>
  <si>
    <t>Oliclinomel N7-1000E 1.500 ml</t>
  </si>
  <si>
    <t>035467152/M</t>
  </si>
  <si>
    <t>Oliclinomel N7-1000E 2.000 ml</t>
  </si>
  <si>
    <t>Magnesio valproato</t>
  </si>
  <si>
    <t>Depamag Biofutura 200 mg</t>
  </si>
  <si>
    <t>Depamag Biofutura 500 mg</t>
  </si>
  <si>
    <t>47A</t>
  </si>
  <si>
    <t>L03AX49</t>
  </si>
  <si>
    <t>30002853</t>
  </si>
  <si>
    <t>Timosina alfa 1 (timalfasina)</t>
  </si>
  <si>
    <t>1,6mg iniett</t>
  </si>
  <si>
    <t>ZADAXIN</t>
  </si>
  <si>
    <r>
      <t>Ditta</t>
    </r>
    <r>
      <rPr>
        <b/>
        <sz val="18"/>
        <rFont val="Arial"/>
        <family val="2"/>
      </rPr>
      <t xml:space="preserve"> BIOFUTURA PHARMA</t>
    </r>
    <r>
      <rPr>
        <sz val="18"/>
        <rFont val="Arial"/>
        <family val="2"/>
      </rPr>
      <t xml:space="preserve"> S.p.A.  Via Pontina Km 30,400 - 00040 Pomezia (RM)  C.F./P.I. 05582941000 Tel. 06/91394390 Fax 06/91166989</t>
    </r>
  </si>
  <si>
    <t>008783108</t>
  </si>
  <si>
    <t>Fosfofructosio (sale sodico)</t>
  </si>
  <si>
    <t>fiale 0,5 g</t>
  </si>
  <si>
    <t>Biomedica Foscama</t>
  </si>
  <si>
    <t>Esafosfina fiale 0,5 g</t>
  </si>
  <si>
    <t>2T</t>
  </si>
  <si>
    <t>N06AX21</t>
  </si>
  <si>
    <t>036693024/E</t>
  </si>
  <si>
    <t>Duloxetina cloridrato</t>
  </si>
  <si>
    <t>60mg cps</t>
  </si>
  <si>
    <t>XERISTAR</t>
  </si>
  <si>
    <t>8T</t>
  </si>
  <si>
    <t>C09DA07</t>
  </si>
  <si>
    <t>035608025</t>
  </si>
  <si>
    <t>Telmisartan 40mg+idroclorotiazide</t>
  </si>
  <si>
    <t>12,5 mg cpr</t>
  </si>
  <si>
    <t>MICARDISPLUS</t>
  </si>
  <si>
    <t>9T</t>
  </si>
  <si>
    <t>035608076</t>
  </si>
  <si>
    <t>Telmisartan 80mg+idroclorotiazide</t>
  </si>
  <si>
    <r>
      <t xml:space="preserve">Ditta BRACCO S.p.A.  </t>
    </r>
    <r>
      <rPr>
        <sz val="12"/>
        <rFont val="Arial"/>
        <family val="2"/>
      </rPr>
      <t>Via Egidio Folli 50 - 20134 Milano  C.F./P.I. 00825120157 Tel. 02/21772219-2258-2115 Fax 800518320</t>
    </r>
  </si>
  <si>
    <t>Offerta Prot. n° 200510127 CodCli 0000386730 del 28/10/2005  fornitura accettata senza limiti di fatturazione</t>
  </si>
  <si>
    <t>010800011</t>
  </si>
  <si>
    <t>Piraldina cpr 500 mg</t>
  </si>
  <si>
    <t>028282123</t>
  </si>
  <si>
    <t>Iomeprolo</t>
  </si>
  <si>
    <t>flaconi 350 mg 50 ml</t>
  </si>
  <si>
    <t>Iomeron 350 flac 50 ml</t>
  </si>
  <si>
    <t>028282248</t>
  </si>
  <si>
    <t>flaconi 350 mg 100 ml</t>
  </si>
  <si>
    <t>Iomeron 350 flac 100 ml</t>
  </si>
  <si>
    <t>028282426</t>
  </si>
  <si>
    <t>flaconi 350 mg 250 ml</t>
  </si>
  <si>
    <t>Iomeron 350 flac 250 ml</t>
  </si>
  <si>
    <t>028552014</t>
  </si>
  <si>
    <t>Metilcellulosa flac 1900 ml</t>
  </si>
  <si>
    <t>028556013</t>
  </si>
  <si>
    <t>Sodio bicarbonato + acido citrico anidro</t>
  </si>
  <si>
    <t>Duogas buste gemel x 3,5 g</t>
  </si>
  <si>
    <t>Offerta Prot. n°200708145/off CodCli 0000386730 del 03/08/2007   fornitura accettata senza limiti di fatturazione</t>
  </si>
  <si>
    <t>024402075</t>
  </si>
  <si>
    <t>cpr 150 mcg</t>
  </si>
  <si>
    <t>Eutirox 150 mcg</t>
  </si>
  <si>
    <r>
      <t xml:space="preserve">Ditta Bristol-Myers Squibb S.r.l.  </t>
    </r>
    <r>
      <rPr>
        <sz val="12"/>
        <rFont val="Arial"/>
        <family val="2"/>
      </rPr>
      <t>Via V. Maroso 50 - 00142 Roma  C.F. 00082130592 P.I. 01726510595 Tel. 06/503961 Fax 06/50396565-530</t>
    </r>
  </si>
  <si>
    <t>N05AX12</t>
  </si>
  <si>
    <t>036582017/E</t>
  </si>
  <si>
    <t>Aripiprazolo</t>
  </si>
  <si>
    <t xml:space="preserve">Abilify 5 cpr </t>
  </si>
  <si>
    <t>036582029/E</t>
  </si>
  <si>
    <t>Abilify 10 cpr</t>
  </si>
  <si>
    <t>036582031</t>
  </si>
  <si>
    <t xml:space="preserve">cpr 15 mg </t>
  </si>
  <si>
    <t>Abilify 15 cpr</t>
  </si>
  <si>
    <t>ex 177</t>
  </si>
  <si>
    <t>N02BB01</t>
  </si>
  <si>
    <t>035475019/M</t>
  </si>
  <si>
    <t>flac 100 ml 1000 mg soluzione per infusione</t>
  </si>
  <si>
    <t>Perfalgan</t>
  </si>
  <si>
    <t>22A</t>
  </si>
  <si>
    <t>J05AG03</t>
  </si>
  <si>
    <t>034380030/E</t>
  </si>
  <si>
    <t>Efavirenz</t>
  </si>
  <si>
    <t>200mg cps</t>
  </si>
  <si>
    <t>SUSTIVA 200</t>
  </si>
  <si>
    <t>23A</t>
  </si>
  <si>
    <t>J05AF10</t>
  </si>
  <si>
    <t>037221088/E</t>
  </si>
  <si>
    <t>Entecavir</t>
  </si>
  <si>
    <t>1 mg cp riv.</t>
  </si>
  <si>
    <t>BARACLUDE 1 MG</t>
  </si>
  <si>
    <t>24A</t>
  </si>
  <si>
    <t>037221076/E</t>
  </si>
  <si>
    <t>0,5 mg cp riv.</t>
  </si>
  <si>
    <t>BARACLUDE 0,5 MG</t>
  </si>
  <si>
    <r>
      <t xml:space="preserve">Ditta </t>
    </r>
    <r>
      <rPr>
        <b/>
        <sz val="18"/>
        <rFont val="Arial"/>
        <family val="2"/>
      </rPr>
      <t>Bristol-Myers Squibb</t>
    </r>
    <r>
      <rPr>
        <sz val="18"/>
        <rFont val="Arial"/>
        <family val="2"/>
      </rPr>
      <t xml:space="preserve"> S.r.l.  Via V. Maroso 50 - 00142 Roma  C.F. 00082130592 P.I. 01726510595 Tel. 06/503961 Fax 06/50396565</t>
    </r>
  </si>
  <si>
    <r>
      <t xml:space="preserve">Ditta Bruno Farmaceutici S.p.A.  </t>
    </r>
    <r>
      <rPr>
        <sz val="12"/>
        <rFont val="Arial"/>
        <family val="2"/>
      </rPr>
      <t>Via Delle Ande 15 - 00144 Roma  P.I. 05038691001 Tel. 06/6050601 Fax 06/60506040-50</t>
    </r>
  </si>
  <si>
    <t>024139014</t>
  </si>
  <si>
    <t>Bruno Farmaceutici</t>
  </si>
  <si>
    <t>Didrogyl</t>
  </si>
  <si>
    <t>026981011</t>
  </si>
  <si>
    <t>Rifater confetti</t>
  </si>
  <si>
    <t>010089011</t>
  </si>
  <si>
    <t>Deltacortene 5 mg</t>
  </si>
  <si>
    <t>010089035</t>
  </si>
  <si>
    <t>Deltacortene forte 25 mg</t>
  </si>
  <si>
    <r>
      <t xml:space="preserve">Ditta D.M.S. FARMACEUTICI S.p.A.  </t>
    </r>
    <r>
      <rPr>
        <sz val="12"/>
        <rFont val="Arial"/>
        <family val="2"/>
      </rPr>
      <t>Via Provinciale per Lecco 78 - 22038 Tavernerio (CO)  P.I.02629330131 Tel. 031/426008 Fax 031/360187</t>
    </r>
  </si>
  <si>
    <t>028330013</t>
  </si>
  <si>
    <t>D.M.S. Farmaceutici</t>
  </si>
  <si>
    <t>Akineton 2 mg</t>
  </si>
  <si>
    <t>028330037</t>
  </si>
  <si>
    <t>Akineton 4 mg</t>
  </si>
  <si>
    <t>016479040</t>
  </si>
  <si>
    <t>Biperidene lattato</t>
  </si>
  <si>
    <t>Akineton fiale 1 ml 5 mg</t>
  </si>
  <si>
    <t>13T</t>
  </si>
  <si>
    <t>tobramicina</t>
  </si>
  <si>
    <t>300mg f x inalazione</t>
  </si>
  <si>
    <t>TOBI</t>
  </si>
  <si>
    <r>
      <t xml:space="preserve">Ditta </t>
    </r>
    <r>
      <rPr>
        <b/>
        <sz val="18"/>
        <rFont val="Arial"/>
        <family val="2"/>
      </rPr>
      <t>Dompé</t>
    </r>
    <r>
      <rPr>
        <sz val="18"/>
        <rFont val="Arial"/>
        <family val="2"/>
      </rPr>
      <t xml:space="preserve"> S.p.A.  Via San Martino 12-12/A  - 20122 Milano  C.F./P.I. 01241900669 Tel. 02/583831 Fax 02/58305240</t>
    </r>
  </si>
  <si>
    <t>cpr riv  30 mg</t>
  </si>
  <si>
    <t>cpr riv  60 mg</t>
  </si>
  <si>
    <r>
      <t xml:space="preserve">Ditta DOTT. FORMENTI S.p.A.  </t>
    </r>
    <r>
      <rPr>
        <sz val="12"/>
        <rFont val="Arial"/>
        <family val="2"/>
      </rPr>
      <t>Via Correggio 43  - 20149 Milano  C.F./P.I. 00795180157 Tel. 02/4305341 Fax 02/430555-811</t>
    </r>
  </si>
  <si>
    <t>025293034</t>
  </si>
  <si>
    <t>gtt 2,5% 30 ml</t>
  </si>
  <si>
    <t>Tinset sosp. orale 30 ml</t>
  </si>
  <si>
    <t>033637149</t>
  </si>
  <si>
    <t>Insulina Lispro da DNA ricombinante</t>
  </si>
  <si>
    <t>NPL penne preriempite 3 ml</t>
  </si>
  <si>
    <t>Humalog NPL penne preriempite 3 ml/100 UI</t>
  </si>
  <si>
    <t>033637048</t>
  </si>
  <si>
    <t>penne preriempite 100 UI 3 ml</t>
  </si>
  <si>
    <t>Humalog PEN penne preriempite 3 ml/100 UI</t>
  </si>
  <si>
    <t>21A</t>
  </si>
  <si>
    <t>N04BC02</t>
  </si>
  <si>
    <t>028507022</t>
  </si>
  <si>
    <t>Pergolide mesilato</t>
  </si>
  <si>
    <t>0,25 mg cp</t>
  </si>
  <si>
    <t>NOPAR 0.25MG</t>
  </si>
  <si>
    <r>
      <t xml:space="preserve">Ditta </t>
    </r>
    <r>
      <rPr>
        <b/>
        <sz val="18"/>
        <rFont val="Arial"/>
        <family val="2"/>
      </rPr>
      <t>ELI LILLY ITALIA</t>
    </r>
    <r>
      <rPr>
        <sz val="18"/>
        <rFont val="Arial"/>
        <family val="2"/>
      </rPr>
      <t xml:space="preserve"> S.p.A.  Via Gramsci 731  - 50019 Sesto Fiorentino (FI)  C.F./P.I. 00426150488 Tel. 055/42571 Fax 055/4257589</t>
    </r>
  </si>
  <si>
    <t xml:space="preserve">Sulidamor </t>
  </si>
  <si>
    <t>014438016</t>
  </si>
  <si>
    <t>Idrocortisone fosfato acido</t>
  </si>
  <si>
    <t>Idracemi collirio 10 ml</t>
  </si>
  <si>
    <r>
      <t xml:space="preserve">Ditta Farmila Thea Farmaceutici S.p.A.  </t>
    </r>
    <r>
      <rPr>
        <sz val="12"/>
        <rFont val="Arial"/>
        <family val="2"/>
      </rPr>
      <t>Via Enrico Fermi 50 - 20019 Settimo Milanese (MI)  C.F./P.I. 07486020154 Tel. 02/335501 Fax 02/3285160</t>
    </r>
  </si>
  <si>
    <t>Offerta Prot. MBG/256/2005 del 02/11/2005  non indica eventuali limiti di fatturazione</t>
  </si>
  <si>
    <t>020305049</t>
  </si>
  <si>
    <t>Farmila Thea farmaceutici</t>
  </si>
  <si>
    <t>Betabioptal collirio 5 ml</t>
  </si>
  <si>
    <t>020305037</t>
  </si>
  <si>
    <t>unguento oftalmico (0.2 g + 0.5 g)</t>
  </si>
  <si>
    <t>Betabioptal unguento oft. 5 g</t>
  </si>
  <si>
    <t>036506018</t>
  </si>
  <si>
    <t>Flumezina collirio 5 ml</t>
  </si>
  <si>
    <t>Offerta Prot. IC/2007 del 01/08/2007  non indica eventuali limiti di fatturazione</t>
  </si>
  <si>
    <t>033816012</t>
  </si>
  <si>
    <t>Carbomer</t>
  </si>
  <si>
    <t>collirio 2,5 mg 10 ml</t>
  </si>
  <si>
    <t>Farmila Thea</t>
  </si>
  <si>
    <t>Siccafluid 2,5 mg gel oft. 10 ml</t>
  </si>
  <si>
    <r>
      <t xml:space="preserve">Ditta Ferring S.p.A.  </t>
    </r>
    <r>
      <rPr>
        <sz val="12"/>
        <rFont val="Arial"/>
        <family val="2"/>
      </rPr>
      <t>Via Senigallia 18/2 - 20161 Milano  C.F./P.I. 076769400153 Tel. 02/6400011 Fax 02/64000170-120</t>
    </r>
  </si>
  <si>
    <t>H01BA02</t>
  </si>
  <si>
    <t>023892021</t>
  </si>
  <si>
    <t>Desmopressina</t>
  </si>
  <si>
    <t>fiala 4 mgc/ml</t>
  </si>
  <si>
    <t>Minirin/DDAVP 4 mcg</t>
  </si>
  <si>
    <t>023892033</t>
  </si>
  <si>
    <t>spray 50 mgc/ml</t>
  </si>
  <si>
    <t>Minirin/DDAVP spray nasale soluzione</t>
  </si>
  <si>
    <t>41A</t>
  </si>
  <si>
    <t>G03GA02</t>
  </si>
  <si>
    <t>0329003027</t>
  </si>
  <si>
    <t>Menotropina</t>
  </si>
  <si>
    <t>75 U.I. fiale</t>
  </si>
  <si>
    <t>42A</t>
  </si>
  <si>
    <t>036749024</t>
  </si>
  <si>
    <t>Menotropina altamente purificata</t>
  </si>
  <si>
    <t>MEROPUR</t>
  </si>
  <si>
    <t>43A</t>
  </si>
  <si>
    <t>027743032</t>
  </si>
  <si>
    <t>Somatropina iniettabile</t>
  </si>
  <si>
    <t>4mg fi</t>
  </si>
  <si>
    <t>ZOMACTON</t>
  </si>
  <si>
    <r>
      <t xml:space="preserve">Ditta </t>
    </r>
    <r>
      <rPr>
        <b/>
        <sz val="18"/>
        <rFont val="Arial"/>
        <family val="2"/>
      </rPr>
      <t>Ferring</t>
    </r>
    <r>
      <rPr>
        <sz val="18"/>
        <rFont val="Arial"/>
        <family val="2"/>
      </rPr>
      <t xml:space="preserve"> S.p.A.  Via Senigallia 18/2 - 20161 Milano  C.F./P.I. 076769400153 Tel. 02/6400011 Fax 02/64000170 - 64000166</t>
    </r>
  </si>
  <si>
    <t>028440030</t>
  </si>
  <si>
    <t>Connettivina Plus 25 g 0,2% + 1% crema</t>
  </si>
  <si>
    <t>028440079</t>
  </si>
  <si>
    <t>Connettivina Plus 2 mg + 40 mg garza 10 x 10 cm</t>
  </si>
  <si>
    <t>Offerta Prot. n° 118/2005-off del 02/11/2005  fornitura accettata per limiti fatturabili di € 260,00</t>
  </si>
  <si>
    <t>033631021</t>
  </si>
  <si>
    <t>FDP Fisiopharma EV 1 fl 10 g + fl 100</t>
  </si>
  <si>
    <t>033631019</t>
  </si>
  <si>
    <t>FDP Fisiopharma EV 1 fl 5 g + fl 50</t>
  </si>
  <si>
    <t>035132012</t>
  </si>
  <si>
    <t>fiale IM IV 100 mg / 2 ml</t>
  </si>
  <si>
    <t>Bramicil IM/EV 100 mg/2 ml</t>
  </si>
  <si>
    <t>Offerta fax N. 81 del 13/02/2008  fornitura accettata con minimo d'ordine fatturabile di € 100,00  fino al 31/12/2008.</t>
  </si>
  <si>
    <t>10T</t>
  </si>
  <si>
    <t>C01CA03</t>
  </si>
  <si>
    <t>034808028</t>
  </si>
  <si>
    <t>noradrelalina tartrato</t>
  </si>
  <si>
    <t>2mg /1ml fi</t>
  </si>
  <si>
    <t>NORADRENALINA</t>
  </si>
  <si>
    <t>034808016</t>
  </si>
  <si>
    <r>
      <t xml:space="preserve">Ditta </t>
    </r>
    <r>
      <rPr>
        <b/>
        <sz val="18"/>
        <rFont val="Arial"/>
        <family val="2"/>
      </rPr>
      <t>GALENICA SENESE</t>
    </r>
    <r>
      <rPr>
        <sz val="18"/>
        <rFont val="Arial"/>
        <family val="2"/>
      </rPr>
      <t xml:space="preserve"> S.r.l.  Via Cassia Nord n. 351 - 53014 MONTERONI D'ARBIA (SI) C.F./P.I.00050110527 Tel. 0577/37281 Fax 0577/374393</t>
    </r>
  </si>
  <si>
    <t>25A</t>
  </si>
  <si>
    <t>J05AR03</t>
  </si>
  <si>
    <t>036716013/E</t>
  </si>
  <si>
    <t>Emtricitabina/tenofovir</t>
  </si>
  <si>
    <t>200/245mg cp</t>
  </si>
  <si>
    <t>TRUVADA</t>
  </si>
  <si>
    <r>
      <t xml:space="preserve">Ditta </t>
    </r>
    <r>
      <rPr>
        <b/>
        <sz val="18"/>
        <rFont val="Arial"/>
        <family val="2"/>
      </rPr>
      <t>GILEAD</t>
    </r>
    <r>
      <rPr>
        <sz val="18"/>
        <rFont val="Arial"/>
        <family val="2"/>
      </rPr>
      <t xml:space="preserve"> Sciences S.r.l.  Via Marostica 1 - 20146 Milano  C.F./P.I. 11187430159 Tel. 02/43920221-222 Fax 02/48021540</t>
    </r>
  </si>
  <si>
    <t>027750037</t>
  </si>
  <si>
    <t>Epoprostenolo sodico</t>
  </si>
  <si>
    <t>fiala 1,5 mg</t>
  </si>
  <si>
    <t>Flolan 1,5 mg</t>
  </si>
  <si>
    <t>034371068/M</t>
  </si>
  <si>
    <t>diskus 50/500</t>
  </si>
  <si>
    <t>Seretide Diskus 50/500 60 dosi</t>
  </si>
  <si>
    <t>45A</t>
  </si>
  <si>
    <t>A10BD03</t>
  </si>
  <si>
    <t>036168084</t>
  </si>
  <si>
    <t>Rosiglitazone+metformina</t>
  </si>
  <si>
    <t>4mg cp riv.</t>
  </si>
  <si>
    <t>AVANDAMET</t>
  </si>
  <si>
    <r>
      <t>Ditta</t>
    </r>
    <r>
      <rPr>
        <b/>
        <sz val="18"/>
        <rFont val="Arial"/>
        <family val="2"/>
      </rPr>
      <t xml:space="preserve"> GlaxoSmithKline</t>
    </r>
    <r>
      <rPr>
        <sz val="18"/>
        <rFont val="Arial"/>
        <family val="2"/>
      </rPr>
      <t xml:space="preserve"> S.p.A.  Via Fleming 2 - 37135 Verona  C.F./P.I. 00212840235 Tel. 045/9219306 Fax 045/9218169</t>
    </r>
  </si>
  <si>
    <r>
      <t xml:space="preserve">Ditta Gloria Med Pharma S.r.l.  </t>
    </r>
    <r>
      <rPr>
        <sz val="12"/>
        <rFont val="Arial"/>
        <family val="2"/>
      </rPr>
      <t>Via A. Diaz 7 - 22017 Menaggio (CO)  C.F./P.I. 02767640135 Tel. 0344/30212 Fax 0344/31713</t>
    </r>
  </si>
  <si>
    <t>022199057</t>
  </si>
  <si>
    <t>Lauromacrogol 400</t>
  </si>
  <si>
    <t>Gloria Med Pharma</t>
  </si>
  <si>
    <t>Atossisclerol fiala 2% 2 ml</t>
  </si>
  <si>
    <t>022199071</t>
  </si>
  <si>
    <t>Atossisclerol fiala 3% 2 ml</t>
  </si>
  <si>
    <r>
      <t xml:space="preserve">Ditta Guerbet S.p.A.  </t>
    </r>
    <r>
      <rPr>
        <sz val="12"/>
        <rFont val="Arial"/>
        <family val="2"/>
      </rPr>
      <t>Viale B. Bisagno 2/18 - 16129 Genova  C.F./P.I. 03841180106 Tel. 010/572341 Fax 010/5957872</t>
    </r>
  </si>
  <si>
    <t>029724109</t>
  </si>
  <si>
    <t>flac 5 ml</t>
  </si>
  <si>
    <t>Guerbet</t>
  </si>
  <si>
    <t>Dotarem flac 5 ml</t>
  </si>
  <si>
    <t>029724022</t>
  </si>
  <si>
    <t>flac 10 ml</t>
  </si>
  <si>
    <t>Dotarem flac 10 ml</t>
  </si>
  <si>
    <t>029724034</t>
  </si>
  <si>
    <t>flac 15 ml</t>
  </si>
  <si>
    <t>Dotarem flac 15 ml</t>
  </si>
  <si>
    <t>029724046</t>
  </si>
  <si>
    <t>flac 20 ml</t>
  </si>
  <si>
    <t>Dotarem flac 20 ml</t>
  </si>
  <si>
    <t>029724059</t>
  </si>
  <si>
    <t>fiala/siringa 15 ml</t>
  </si>
  <si>
    <t>Dotarem fiala siringa 15 ml</t>
  </si>
  <si>
    <t>029724061</t>
  </si>
  <si>
    <t>fiala/siringa 20 ml</t>
  </si>
  <si>
    <t>Dotarem fiala siringa 20 ml</t>
  </si>
  <si>
    <r>
      <t xml:space="preserve">Ditta INCA-Pharm (già Biomedica Foscama) S.r.l.  </t>
    </r>
    <r>
      <rPr>
        <sz val="12"/>
        <rFont val="Arial"/>
        <family val="2"/>
      </rPr>
      <t>Via Dante Alighieri 3 - 03100 Frosinone C.F./P.I. 02452050508 Tel. 0775/859430 Fax 0775/835222</t>
    </r>
  </si>
  <si>
    <t xml:space="preserve">Offerta Prot. n° UD/393 del 08/11/2005  già presentata da Biomedica Foscama e poi ceduta a INCA Pharma a far data dal 04 settembre 2006,  fornitura accettata per limiti di fatturazione pari a 20 unità di fiale </t>
  </si>
  <si>
    <t>INCA-Pharm</t>
  </si>
  <si>
    <t>Perfan 20 ml</t>
  </si>
  <si>
    <t>Offerta Prot. 2005G00873EC029 CodCli 535609 del 23/12/2005 già presentata da Recordati  e poi ceduta in concessione per la vendita a far data dal 01 aprile 2007 fornitura accettata senza limiti di fatturazione.</t>
  </si>
  <si>
    <t>002129017</t>
  </si>
  <si>
    <t>Dintoina cpr riv. 100 mg</t>
  </si>
  <si>
    <t>020163325</t>
  </si>
  <si>
    <t>Localyn rinologico spray 20 ml</t>
  </si>
  <si>
    <t>021925060</t>
  </si>
  <si>
    <t>Fluocinolone acetonide + chetocaina</t>
  </si>
  <si>
    <t>Proctolyn pomata 30 g</t>
  </si>
  <si>
    <t>020163349</t>
  </si>
  <si>
    <t>gocce otologiche g 6</t>
  </si>
  <si>
    <t>Localyn OTO 20 ml</t>
  </si>
  <si>
    <t>7T</t>
  </si>
  <si>
    <t>J05AB14</t>
  </si>
  <si>
    <t>035740012</t>
  </si>
  <si>
    <t>Valganciclovir</t>
  </si>
  <si>
    <t>450mg cp</t>
  </si>
  <si>
    <t>DARILIN</t>
  </si>
  <si>
    <r>
      <t xml:space="preserve">Ditta </t>
    </r>
    <r>
      <rPr>
        <b/>
        <sz val="18"/>
        <rFont val="Arial"/>
        <family val="2"/>
      </rPr>
      <t>INNOVA PHARMA</t>
    </r>
    <r>
      <rPr>
        <sz val="18"/>
        <rFont val="Arial"/>
        <family val="2"/>
      </rPr>
      <t xml:space="preserve"> S.p.A.  Gruppo Recordati Via Matteo Civitali 1 - 20148 Milano  C.F./P.I.13206920152 Tel. 02/487871 Fax 02/48787235</t>
    </r>
  </si>
  <si>
    <t>49A</t>
  </si>
  <si>
    <t>028362022</t>
  </si>
  <si>
    <t>500 U.I.</t>
  </si>
  <si>
    <t>DYSPORT 500 U</t>
  </si>
  <si>
    <r>
      <t>Ditta</t>
    </r>
    <r>
      <rPr>
        <b/>
        <sz val="18"/>
        <rFont val="Arial"/>
        <family val="2"/>
      </rPr>
      <t xml:space="preserve"> IPSEN</t>
    </r>
    <r>
      <rPr>
        <sz val="18"/>
        <rFont val="Arial"/>
        <family val="2"/>
      </rPr>
      <t xml:space="preserve"> S.p.A.  Via Ambrogio Figino 16 - 20156 Milano  C.F. 05619050585 P.I. 07161740159 Tel. 02/392241 Fax 02/33007212</t>
    </r>
  </si>
  <si>
    <r>
      <t xml:space="preserve">Ditta ITALFARMACO S.p.A.  </t>
    </r>
    <r>
      <rPr>
        <sz val="12"/>
        <rFont val="Arial"/>
        <family val="2"/>
      </rPr>
      <t xml:space="preserve">Via dei Lavoratori 54 - 20092 Cinisello Balsamo (MI)   C.F./P.I. 00737420158 Tel. 02/64431 Fax 02/64432562 </t>
    </r>
  </si>
  <si>
    <t>029376011</t>
  </si>
  <si>
    <t>Muphoran flac 208 mg + fiala solvente 4 ml</t>
  </si>
  <si>
    <t>44A</t>
  </si>
  <si>
    <t>A04AA05</t>
  </si>
  <si>
    <t>036742017</t>
  </si>
  <si>
    <t>Palonosetron</t>
  </si>
  <si>
    <t>250mcg E.V.</t>
  </si>
  <si>
    <t>ALOXI</t>
  </si>
  <si>
    <r>
      <t xml:space="preserve">Ditta </t>
    </r>
    <r>
      <rPr>
        <b/>
        <sz val="18"/>
        <rFont val="Arial"/>
        <family val="2"/>
      </rPr>
      <t>ITALFARMACO</t>
    </r>
    <r>
      <rPr>
        <sz val="18"/>
        <rFont val="Arial"/>
        <family val="2"/>
      </rPr>
      <t xml:space="preserve"> S.p.A.  Via dei Lavoratori 43 - 20092 Cinisello Balsamo (MI)   C.F./P.I. 00737420158 Tel. 02/64431 Fax 02/64432562 </t>
    </r>
  </si>
  <si>
    <t>1T</t>
  </si>
  <si>
    <t>A07EB01</t>
  </si>
  <si>
    <t>024861039</t>
  </si>
  <si>
    <t>Acido cromoglicico</t>
  </si>
  <si>
    <t>250 mg buste</t>
  </si>
  <si>
    <t xml:space="preserve">Italchimici </t>
  </si>
  <si>
    <t>NALCROM</t>
  </si>
  <si>
    <t>028752172</t>
  </si>
  <si>
    <t xml:space="preserve">Risperidone </t>
  </si>
  <si>
    <t>fiala 25 mg</t>
  </si>
  <si>
    <t>Risperdal iniettabile 25/mg/2 ml</t>
  </si>
  <si>
    <t>028752184</t>
  </si>
  <si>
    <t>fiala 37,5 mg</t>
  </si>
  <si>
    <t>Risperdal iniettabile 37,5/mg/2 ml</t>
  </si>
  <si>
    <t>028752196</t>
  </si>
  <si>
    <t>Risperdal iniettabile 50/mg/2 ml</t>
  </si>
  <si>
    <t>032023032</t>
  </si>
  <si>
    <t>Topamax 100 mg</t>
  </si>
  <si>
    <r>
      <t xml:space="preserve">Ditta Kyowa Italiana Farmaceutici S.r.l.  </t>
    </r>
    <r>
      <rPr>
        <sz val="12"/>
        <rFont val="Arial"/>
        <family val="2"/>
      </rPr>
      <t>Viale Fulvio Testi 280 - 20126 Milano  C.F. 00788050581 P.I. 066442620156 Tel. 02/6447041 Fax 02/64470444</t>
    </r>
  </si>
  <si>
    <t>016766026</t>
  </si>
  <si>
    <t>Kyowa</t>
  </si>
  <si>
    <t>Mitomycin C fl 10 mg</t>
  </si>
  <si>
    <t>016766040</t>
  </si>
  <si>
    <t>Mitomycin C fl 40 mg</t>
  </si>
  <si>
    <r>
      <t xml:space="preserve">Ditta Laboratori Baldacci S.p.A.  </t>
    </r>
    <r>
      <rPr>
        <sz val="12"/>
        <rFont val="Arial"/>
        <family val="2"/>
      </rPr>
      <t>Via San Michele degli Scalzi 73 - 56124 Pisa  C.F./P.I. 00108790502 Tel. 050/313271 Fax 050/570170</t>
    </r>
  </si>
  <si>
    <t>Offerta del 15/11/2005  fornitura accettata senza limiti di fatturazione</t>
  </si>
  <si>
    <t>025316011</t>
  </si>
  <si>
    <t>Laboratori Baldacci</t>
  </si>
  <si>
    <t>Metadoxil cpr 500 mg</t>
  </si>
  <si>
    <t>025316024</t>
  </si>
  <si>
    <t xml:space="preserve">Metadoxil 300 mg soluzione iniettabile </t>
  </si>
  <si>
    <r>
      <t xml:space="preserve">Ditta Laboratorio Farmaceutico CT S.r.l.  </t>
    </r>
    <r>
      <rPr>
        <sz val="12"/>
        <rFont val="Arial"/>
        <family val="2"/>
      </rPr>
      <t>Via Dante Alighieri 69-71 - 18038 Sanremo (IM)  C.F./P.I. 00071020085 Tel. 0184/59241 Fax 0184/504507</t>
    </r>
  </si>
  <si>
    <t>027751066</t>
  </si>
  <si>
    <t>Laboratorio Farmaceutico CT</t>
  </si>
  <si>
    <t>Alcover sol os 140 ml</t>
  </si>
  <si>
    <t>032036028</t>
  </si>
  <si>
    <t>Laboratorio Farmaceutico SIT</t>
  </si>
  <si>
    <t>Broxodin collutorio 250 ml</t>
  </si>
  <si>
    <r>
      <t xml:space="preserve">Ditta Lofarma S.p.A.  </t>
    </r>
    <r>
      <rPr>
        <sz val="12"/>
        <rFont val="Arial"/>
        <family val="2"/>
      </rPr>
      <t>Viale Cassala 40 - 20143 Milano C.F./P.I. 00713510154 Tel. 02/581981 Fax 02/8322512</t>
    </r>
  </si>
  <si>
    <t>029247020</t>
  </si>
  <si>
    <t>Lofarma</t>
  </si>
  <si>
    <t>5 flac Metacolina 30 mg + 5 flac tampone controllo</t>
  </si>
  <si>
    <t>029247032</t>
  </si>
  <si>
    <t>10 flac Metacolina 30 mg + 5 flac tampone controllo</t>
  </si>
  <si>
    <t>029247018</t>
  </si>
  <si>
    <t>5 flac Metacolina 6 mg + 5 flac tampone controllo</t>
  </si>
  <si>
    <t>029247044</t>
  </si>
  <si>
    <t>2 flac Metacolina 192 mg + 3 flac tampone controllo + 2 acqua ppi 5 ml</t>
  </si>
  <si>
    <r>
      <t xml:space="preserve">Ditta Lundbeck Italia S.p.A.  </t>
    </r>
    <r>
      <rPr>
        <sz val="12"/>
        <rFont val="Arial"/>
        <family val="2"/>
      </rPr>
      <t xml:space="preserve">Via G. Fara  35 - 20124 Milano  C.F./P.I. 11008200153 Tel. 02/6774171 Fax 02/67741720  </t>
    </r>
  </si>
  <si>
    <t>N06DX01</t>
  </si>
  <si>
    <t>035681081/E</t>
  </si>
  <si>
    <t xml:space="preserve">Memantina </t>
  </si>
  <si>
    <t>Ebixa 10 mg</t>
  </si>
  <si>
    <t xml:space="preserve">Offerta Prot. n° 2005/DOC/532 del 28/10/2005  per le confezioni ospedaliere non esistono minimi d'ordine  ordinativi c/o CO.DI.FI. Fax 055/5680442-398 Via Campo D'Arrigo 130 - 50131 Firenze  </t>
  </si>
  <si>
    <t>011226139</t>
  </si>
  <si>
    <t>fiale im 350  mg</t>
  </si>
  <si>
    <t>Malesci Istituto Farmacobiologico</t>
  </si>
  <si>
    <t>3T</t>
  </si>
  <si>
    <t>N06AB10</t>
  </si>
  <si>
    <t>035767250/M</t>
  </si>
  <si>
    <t>Escitalopram</t>
  </si>
  <si>
    <t>10mg cp</t>
  </si>
  <si>
    <t>CIPRALEX</t>
  </si>
  <si>
    <r>
      <t xml:space="preserve">Ditta </t>
    </r>
    <r>
      <rPr>
        <b/>
        <sz val="18"/>
        <color indexed="8"/>
        <rFont val="Arial"/>
        <family val="2"/>
      </rPr>
      <t xml:space="preserve">LUNDBECK ITALIA S.p.A. </t>
    </r>
    <r>
      <rPr>
        <sz val="18"/>
        <color indexed="8"/>
        <rFont val="Arial"/>
        <family val="2"/>
      </rPr>
      <t xml:space="preserve">Via Fara  n. 35  - 20124 MILANO C.F./P.I.11008200153 Tel. 02/677417.1 Fax 02/67741720 </t>
    </r>
  </si>
  <si>
    <t>G02CB01</t>
  </si>
  <si>
    <t>023781014</t>
  </si>
  <si>
    <t>Bromocriptina mesilato</t>
  </si>
  <si>
    <t>Meda Farma</t>
  </si>
  <si>
    <t>Parlodel compresse</t>
  </si>
  <si>
    <t>C07AB07</t>
  </si>
  <si>
    <t>034953024/M</t>
  </si>
  <si>
    <t>Bisoprololo fumarato</t>
  </si>
  <si>
    <t>cpr 1,25 mg</t>
  </si>
  <si>
    <t xml:space="preserve">Merck </t>
  </si>
  <si>
    <t>Congescor cpr 1,25</t>
  </si>
  <si>
    <t>034953099/M</t>
  </si>
  <si>
    <t>Congescor cpr 2,5</t>
  </si>
  <si>
    <t>Offerta N. 140/2008 fornitura accettata senza limiti di fatturazione fino al 31/12/2008</t>
  </si>
  <si>
    <t>10A</t>
  </si>
  <si>
    <t>L01XC06</t>
  </si>
  <si>
    <t>036584011/E</t>
  </si>
  <si>
    <t>Cetuximab</t>
  </si>
  <si>
    <t>2mg/ml fl 50ml</t>
  </si>
  <si>
    <t>ERBITUX 2 mg/ml</t>
  </si>
  <si>
    <t>11A</t>
  </si>
  <si>
    <t>G03GA05</t>
  </si>
  <si>
    <t>032392336/E</t>
  </si>
  <si>
    <t>Follitropina alfa</t>
  </si>
  <si>
    <t>300 U.I.  0,5ml  f</t>
  </si>
  <si>
    <t>GONAL f 300 UI</t>
  </si>
  <si>
    <t>12A</t>
  </si>
  <si>
    <t>032392348/E</t>
  </si>
  <si>
    <t>450 U.I.  0,75ml  f</t>
  </si>
  <si>
    <t>GONAL f 450 UI</t>
  </si>
  <si>
    <t>13A</t>
  </si>
  <si>
    <t>032392351/E</t>
  </si>
  <si>
    <t>900 U.I.  1,5ml  f</t>
  </si>
  <si>
    <t>GONAL f 900 UI</t>
  </si>
  <si>
    <t>S01ED51</t>
  </si>
  <si>
    <t>034242014</t>
  </si>
  <si>
    <t>Dorzolamide + timololo</t>
  </si>
  <si>
    <t>collirio 2% 5 ml</t>
  </si>
  <si>
    <t>Merck Sharp &amp; Dohme</t>
  </si>
  <si>
    <t>Cosopt coll 2%+0,5% 5 ml</t>
  </si>
  <si>
    <r>
      <t xml:space="preserve">Ditta Monico S.p.A.  </t>
    </r>
    <r>
      <rPr>
        <sz val="12"/>
        <rFont val="Arial"/>
        <family val="2"/>
      </rPr>
      <t>Via Ponte di Pietra 7 - 30173 Venezia-Mestre  C.F./P.I. 00228550273 Tel. 041/2696911 Fax 041/2696969</t>
    </r>
  </si>
  <si>
    <t>S01JA01</t>
  </si>
  <si>
    <t>034416014</t>
  </si>
  <si>
    <t>Sodio Fluoresceinato</t>
  </si>
  <si>
    <t>Monico</t>
  </si>
  <si>
    <t>Fluorescina sodica 20% 1 g 5 ml</t>
  </si>
  <si>
    <r>
      <t xml:space="preserve">Ditta Mundipharma Pharmaceuticals S.r.l.  </t>
    </r>
    <r>
      <rPr>
        <sz val="12"/>
        <rFont val="Arial"/>
        <family val="2"/>
      </rPr>
      <t>Corso Sempione 4 - 20154 Milano  C.F./P.I. 03859880969 Tel. 02/3182881 Fax 02/3313228</t>
    </r>
  </si>
  <si>
    <t>025624014</t>
  </si>
  <si>
    <t>Mundipharma Pharmaceuticals</t>
  </si>
  <si>
    <t>MS Contin 10 mg</t>
  </si>
  <si>
    <t>025624026</t>
  </si>
  <si>
    <t>MS Contin 30 mg</t>
  </si>
  <si>
    <t>025624038</t>
  </si>
  <si>
    <t>MS Contin 60 mg</t>
  </si>
  <si>
    <t>025624040</t>
  </si>
  <si>
    <t>MS Contin 100 mg</t>
  </si>
  <si>
    <t>16A</t>
  </si>
  <si>
    <t>R06AB03</t>
  </si>
  <si>
    <t>020124121</t>
  </si>
  <si>
    <t>Dimetindene maleato</t>
  </si>
  <si>
    <t>0,1% gel</t>
  </si>
  <si>
    <t>FENISTIL GEL</t>
  </si>
  <si>
    <r>
      <t xml:space="preserve">Ditta </t>
    </r>
    <r>
      <rPr>
        <b/>
        <sz val="18"/>
        <rFont val="Arial"/>
        <family val="2"/>
      </rPr>
      <t xml:space="preserve">Novartis Consumer Health </t>
    </r>
    <r>
      <rPr>
        <sz val="18"/>
        <rFont val="Arial"/>
        <family val="2"/>
      </rPr>
      <t>S.p.A.  Largo Umberto Boccioni 1 - 21040 Origgio (VA)  C.F./P.I. 00687350124 Tel. 02/964791 Fax 02/96479662</t>
    </r>
  </si>
  <si>
    <t>036511032</t>
  </si>
  <si>
    <t>Micofenolato sodico</t>
  </si>
  <si>
    <t>cpr riv 180 mg</t>
  </si>
  <si>
    <t>Myfortic 180 mg cpr gastroresistenti riv. film</t>
  </si>
  <si>
    <t>036511069</t>
  </si>
  <si>
    <t>cpr riv 360 mg</t>
  </si>
  <si>
    <t>Myfortic 360 mg cpr gastroresistenti riv. film</t>
  </si>
  <si>
    <t>027083106</t>
  </si>
  <si>
    <t>fiala 30 mg / 2,5 ml</t>
  </si>
  <si>
    <t>Sandostatina LAR 30 mg/2,5 ml polvere e solvente</t>
  </si>
  <si>
    <t>14A</t>
  </si>
  <si>
    <t>J01XX09</t>
  </si>
  <si>
    <t>037151014/E</t>
  </si>
  <si>
    <t xml:space="preserve">Daptomicina </t>
  </si>
  <si>
    <t>350mg/10ml infus</t>
  </si>
  <si>
    <t>CUBICIN 350 mg</t>
  </si>
  <si>
    <t>15A</t>
  </si>
  <si>
    <t>R03DX05</t>
  </si>
  <si>
    <t>036892014/E</t>
  </si>
  <si>
    <t>Omalizumab</t>
  </si>
  <si>
    <t>150mg fi</t>
  </si>
  <si>
    <t>XOLAIR 150mg</t>
  </si>
  <si>
    <r>
      <t xml:space="preserve">Ditta </t>
    </r>
    <r>
      <rPr>
        <b/>
        <sz val="18"/>
        <rFont val="Arial"/>
        <family val="2"/>
      </rPr>
      <t>Novartis Farma</t>
    </r>
    <r>
      <rPr>
        <sz val="18"/>
        <rFont val="Arial"/>
        <family val="2"/>
      </rPr>
      <t xml:space="preserve"> S.p.A.  Largo Umberto Boccioni 1 - 21040 Origgio (VA)  C.F. 07195130153 P.I. 02385200122 Tel. 02/96541 Fax 02/96543193</t>
    </r>
  </si>
  <si>
    <t>A10AB05</t>
  </si>
  <si>
    <t>034498093/E</t>
  </si>
  <si>
    <t>Insulina aspart</t>
  </si>
  <si>
    <t>Siringhe preriempite 100/UI/ml 3 ml</t>
  </si>
  <si>
    <t>Novorapid flexpen 3 ml</t>
  </si>
  <si>
    <t>035932084/E</t>
  </si>
  <si>
    <t>Insulina umana</t>
  </si>
  <si>
    <t xml:space="preserve">100 UI/ml 3 ml cartucce 5 in penne preriempite </t>
  </si>
  <si>
    <t>Actrapid novolet 3 ml</t>
  </si>
  <si>
    <t>035936246/E</t>
  </si>
  <si>
    <t>Insulina solubile preparazione iniettabile + isofano preparazione iniettabile</t>
  </si>
  <si>
    <t>"30 Novolet"100 UI/ml cartucce in 5 penne 3 ml</t>
  </si>
  <si>
    <t>Actraphane 30 novolet 3 ml</t>
  </si>
  <si>
    <t>027686068/M</t>
  </si>
  <si>
    <t>Norditropin simplex 5 mg/1,5 ml</t>
  </si>
  <si>
    <t>28A</t>
  </si>
  <si>
    <t>B02BD08</t>
  </si>
  <si>
    <t>029447012</t>
  </si>
  <si>
    <t>Eptacog alfa</t>
  </si>
  <si>
    <t>1,2mg fi I.V.</t>
  </si>
  <si>
    <t>NOVOSEVEN</t>
  </si>
  <si>
    <t>29A</t>
  </si>
  <si>
    <t xml:space="preserve"> A10AD05</t>
  </si>
  <si>
    <t>035563079</t>
  </si>
  <si>
    <t>Insulina aspart 30</t>
  </si>
  <si>
    <t>100 U.I./ml 3 ml penna</t>
  </si>
  <si>
    <t>NOVOMIX 30 FLEXPEN</t>
  </si>
  <si>
    <t>30A</t>
  </si>
  <si>
    <t>035563131</t>
  </si>
  <si>
    <t>Insulina aspart 50</t>
  </si>
  <si>
    <t>NOVOMIX 50 FLEXPEN</t>
  </si>
  <si>
    <t>31A</t>
  </si>
  <si>
    <t>035563194</t>
  </si>
  <si>
    <t>Insulina aspart 70</t>
  </si>
  <si>
    <t>NOVOMIX 70 FLEXPEN</t>
  </si>
  <si>
    <r>
      <t xml:space="preserve">Ditta </t>
    </r>
    <r>
      <rPr>
        <b/>
        <sz val="18"/>
        <rFont val="Arial"/>
        <family val="2"/>
      </rPr>
      <t>Novo Nordisk Farmaceutici</t>
    </r>
    <r>
      <rPr>
        <sz val="18"/>
        <rFont val="Arial"/>
        <family val="2"/>
      </rPr>
      <t xml:space="preserve"> S.p.A.  Via Elio Vittorini 129 - 00144 Roma  C.F. 03918040589 P.I. 01260981004 Tel. 06/500881 Fax 06/50088374</t>
    </r>
  </si>
  <si>
    <r>
      <t xml:space="preserve">Ditta Novartis Vaccines and Diagnostics S.r.l. (già Chiron S.r.l. )  </t>
    </r>
    <r>
      <rPr>
        <sz val="12"/>
        <rFont val="Arial"/>
        <family val="2"/>
      </rPr>
      <t>Via Fiorentina 1 - 53100 Siena C.F. 01392770465 P.I. 00802020529 Tel. 0577/243111 Fax 0577/243079</t>
    </r>
  </si>
  <si>
    <t>022642072</t>
  </si>
  <si>
    <t>Chiron Vaccines</t>
  </si>
  <si>
    <t>Biocine Test PPD liofilo</t>
  </si>
  <si>
    <t>022642084</t>
  </si>
  <si>
    <t>022642108</t>
  </si>
  <si>
    <t xml:space="preserve">Biocine Test PPD </t>
  </si>
  <si>
    <t>022642110</t>
  </si>
  <si>
    <t>024756025</t>
  </si>
  <si>
    <t>Loniten blister 30 cpr 5mg</t>
  </si>
  <si>
    <t>H01AX01</t>
  </si>
  <si>
    <t>035726013/E</t>
  </si>
  <si>
    <t>Pegvisomant</t>
  </si>
  <si>
    <t>fiale sc 10 mg</t>
  </si>
  <si>
    <t>Somavert 10 mg 30 flaconcini</t>
  </si>
  <si>
    <t>035726025/E</t>
  </si>
  <si>
    <t>fiale sc 15 mg</t>
  </si>
  <si>
    <t>Somavert 15 mg 30 flaconcini</t>
  </si>
  <si>
    <t>035726049/E</t>
  </si>
  <si>
    <t>fiale sc 20 mg</t>
  </si>
  <si>
    <t>Somavert 20 mg 1 flaconcino</t>
  </si>
  <si>
    <t>035726037/E</t>
  </si>
  <si>
    <t>Somavert 20 mg 30 flaconcini</t>
  </si>
  <si>
    <t>023762053</t>
  </si>
  <si>
    <t>Prazene gtt 20 ml</t>
  </si>
  <si>
    <t>034168043/M</t>
  </si>
  <si>
    <t>cps retard 2 mg</t>
  </si>
  <si>
    <t>Detusitrol XR 2 mg</t>
  </si>
  <si>
    <t>034168169/M</t>
  </si>
  <si>
    <t>cps retard 4 mg</t>
  </si>
  <si>
    <t>Detusitrol XR 4 mg</t>
  </si>
  <si>
    <t xml:space="preserve">S01ED51 </t>
  </si>
  <si>
    <t>035402015/M</t>
  </si>
  <si>
    <t>Latanoprost + timololo</t>
  </si>
  <si>
    <t>collirio 2,5 ml</t>
  </si>
  <si>
    <t>Xalacom flc collirio 2,5 ml</t>
  </si>
  <si>
    <t>33A</t>
  </si>
  <si>
    <t>N03AD01</t>
  </si>
  <si>
    <t>018930038</t>
  </si>
  <si>
    <t>Etosuccimide</t>
  </si>
  <si>
    <t>250mg/5ml sciroppo</t>
  </si>
  <si>
    <t>ZARONTIN</t>
  </si>
  <si>
    <t>34A</t>
  </si>
  <si>
    <t>026844199</t>
  </si>
  <si>
    <t>0,4mg t.fi</t>
  </si>
  <si>
    <t>GENOTROPIN 1,2 UI</t>
  </si>
  <si>
    <t>35A</t>
  </si>
  <si>
    <t>026844187</t>
  </si>
  <si>
    <t>0,2mg t.fi</t>
  </si>
  <si>
    <t>GENOTROPIN 0,6 UI</t>
  </si>
  <si>
    <r>
      <t xml:space="preserve">Ditta </t>
    </r>
    <r>
      <rPr>
        <b/>
        <sz val="18"/>
        <rFont val="Arial"/>
        <family val="2"/>
      </rPr>
      <t>Pfizer Italia</t>
    </r>
    <r>
      <rPr>
        <sz val="18"/>
        <rFont val="Arial"/>
        <family val="2"/>
      </rPr>
      <t xml:space="preserve"> S.r.l.  Via Valbondione 113 - 00188 Roma  C.F. 06954380157 P.I. 01781570591 Tel. 06/331821 Fax 06/3323178</t>
    </r>
  </si>
  <si>
    <r>
      <t xml:space="preserve">Ditta Pierre Fabre Pharma S.r.l.  </t>
    </r>
    <r>
      <rPr>
        <sz val="12"/>
        <rFont val="Arial"/>
        <family val="2"/>
      </rPr>
      <t>Via G.G. Winckelmann 1 - 20146 Milano  P.I. 10128980157 Tel. 02/477831 Fax 02/47710539</t>
    </r>
  </si>
  <si>
    <t>Offerta del 26/10/2005   fornitura accettata per limiti fatturabili di € 104,00</t>
  </si>
  <si>
    <t>027865082</t>
  </si>
  <si>
    <t>fiala 10 mg/ml 1 ml</t>
  </si>
  <si>
    <t>Pierre Fabre Pharma</t>
  </si>
  <si>
    <t>Navelbine fl  1 ml</t>
  </si>
  <si>
    <t>027865094</t>
  </si>
  <si>
    <t>fiala 10 mg/ml 5 ml</t>
  </si>
  <si>
    <t>Navelbine fl  5 ml</t>
  </si>
  <si>
    <t>027865106</t>
  </si>
  <si>
    <t xml:space="preserve">Navelbine cps molli 20 mg  </t>
  </si>
  <si>
    <t>027865118</t>
  </si>
  <si>
    <t xml:space="preserve">Navelbine cps molli 30 mg  </t>
  </si>
  <si>
    <r>
      <t xml:space="preserve">Ditta Reckitt Benckiser Healthcare S.p.A. (già Boots Healthcare S.p.A.)  </t>
    </r>
    <r>
      <rPr>
        <sz val="12"/>
        <rFont val="Arial"/>
        <family val="2"/>
      </rPr>
      <t>Via Lampedusa 11/A - 20141 Milano  C.F. 06325010152 P.I. 01768930131 Tel. 02/84475.1 Fax 02/8464810</t>
    </r>
  </si>
  <si>
    <t>034102020</t>
  </si>
  <si>
    <t>Boots Healthcare</t>
  </si>
  <si>
    <t>Nureflex sosp 150 ml</t>
  </si>
  <si>
    <t>034430456/E</t>
  </si>
  <si>
    <t>Epoietina beta</t>
  </si>
  <si>
    <t>flac. 30.000 U.I.</t>
  </si>
  <si>
    <t>Neo Recormon 30.000 UI siringa preriempita</t>
  </si>
  <si>
    <t>033131018/E</t>
  </si>
  <si>
    <t xml:space="preserve">fiale  10 U </t>
  </si>
  <si>
    <t xml:space="preserve">Rapilysin </t>
  </si>
  <si>
    <t>L01XC03</t>
  </si>
  <si>
    <t>034949014/E</t>
  </si>
  <si>
    <t>Trastuzumab</t>
  </si>
  <si>
    <t>flac iv 150 mg</t>
  </si>
  <si>
    <t>Herceptin 150 mg</t>
  </si>
  <si>
    <t>17A</t>
  </si>
  <si>
    <t>R05CB13</t>
  </si>
  <si>
    <t>029352010/M</t>
  </si>
  <si>
    <t>Dornase alfa</t>
  </si>
  <si>
    <t>2500 U.I. fi inal.</t>
  </si>
  <si>
    <t>PULMOZYME</t>
  </si>
  <si>
    <t>18A</t>
  </si>
  <si>
    <t>L01XE03</t>
  </si>
  <si>
    <t>036871022/E</t>
  </si>
  <si>
    <t>Erlotinib</t>
  </si>
  <si>
    <t>100mg cp</t>
  </si>
  <si>
    <t xml:space="preserve">TARCEVA 100MG </t>
  </si>
  <si>
    <t>19A</t>
  </si>
  <si>
    <t>036871034/E</t>
  </si>
  <si>
    <t>150mg cp</t>
  </si>
  <si>
    <t xml:space="preserve">TARCEVA 150MG </t>
  </si>
  <si>
    <t>20A</t>
  </si>
  <si>
    <t>L01XC02</t>
  </si>
  <si>
    <t>033315019/E</t>
  </si>
  <si>
    <t>Rituximab</t>
  </si>
  <si>
    <t>100mg/10ml</t>
  </si>
  <si>
    <t>MABTHERA 10ml/100mg</t>
  </si>
  <si>
    <r>
      <t xml:space="preserve">Ditta </t>
    </r>
    <r>
      <rPr>
        <b/>
        <sz val="18"/>
        <rFont val="Arial"/>
        <family val="2"/>
      </rPr>
      <t>Roche</t>
    </r>
    <r>
      <rPr>
        <sz val="18"/>
        <rFont val="Arial"/>
        <family val="2"/>
      </rPr>
      <t xml:space="preserve"> S.p.A.  Via G. B. Stucchi 110  - 20052 Monza  C.F./P.I. 00747170157 Tel. 039/2471 Fax 800824038</t>
    </r>
  </si>
  <si>
    <r>
      <t xml:space="preserve">Ditta S.A.L.F. Laboratorio farmacologico S.p.A.  </t>
    </r>
    <r>
      <rPr>
        <sz val="12"/>
        <rFont val="Arial"/>
        <family val="2"/>
      </rPr>
      <t>Via Marconi 2 - 24069 Cenate Sotto (BG)  C.F./P.I. 00226250165 Tel. 035/940097 Fax 035/944073</t>
    </r>
  </si>
  <si>
    <t>008194033</t>
  </si>
  <si>
    <t>S.A.L.F.</t>
  </si>
  <si>
    <t xml:space="preserve">Vitamina C </t>
  </si>
  <si>
    <t>S01ED05</t>
  </si>
  <si>
    <t>026057036</t>
  </si>
  <si>
    <t>Carteololo cloridrato</t>
  </si>
  <si>
    <t>collirio 1% monodise</t>
  </si>
  <si>
    <t>S.I.F.I.</t>
  </si>
  <si>
    <t>Carteol 1% monodose</t>
  </si>
  <si>
    <r>
      <t xml:space="preserve">Ditta Sanofi-Aventis S.p.A.  </t>
    </r>
    <r>
      <rPr>
        <sz val="12"/>
        <rFont val="Arial"/>
        <family val="2"/>
      </rPr>
      <t>Viale Bodio 37/b - 20158 Milano  C.F./P.I. 00832400154 Tel. 02/39394361 Fax 02/39394141</t>
    </r>
  </si>
  <si>
    <t>023993013</t>
  </si>
  <si>
    <t>Sanofi-Aventis</t>
  </si>
  <si>
    <t>Lasix cpr 25 mg</t>
  </si>
  <si>
    <t>023993049</t>
  </si>
  <si>
    <t>Lasix fiale 250 mg in 25 ml soluzione per infusione</t>
  </si>
  <si>
    <t>035724107/E</t>
  </si>
  <si>
    <t>cartucce in 5 penne 3 ml</t>
  </si>
  <si>
    <t>Lantus 100 UI/ml optiset sol iniett penna prerie 3 ml</t>
  </si>
  <si>
    <t>018259022</t>
  </si>
  <si>
    <t>Urbason solubile 20 mg + solvente</t>
  </si>
  <si>
    <t>019822028</t>
  </si>
  <si>
    <t>Aldactone capsule 25 mg</t>
  </si>
  <si>
    <t>019822030</t>
  </si>
  <si>
    <t>Aldactone cpr 100 mg</t>
  </si>
  <si>
    <r>
      <t xml:space="preserve">Ditta Sanofi-Aventis S.p.A.  </t>
    </r>
    <r>
      <rPr>
        <sz val="12"/>
        <rFont val="Arial"/>
        <family val="2"/>
      </rPr>
      <t>Viale Luigi Bodio 37/b - 20158 Milano  C.F./P.I. 00832400154 Tel. 02/39394402 Fax 02/39394141</t>
    </r>
  </si>
  <si>
    <t>020766010</t>
  </si>
  <si>
    <t>Sanofi Aventis</t>
  </si>
  <si>
    <t>Plasil fiale</t>
  </si>
  <si>
    <t>6A</t>
  </si>
  <si>
    <t>Bleomicina solfato</t>
  </si>
  <si>
    <t>15 mg f</t>
  </si>
  <si>
    <t>BLEOMICINA NIPPON</t>
  </si>
  <si>
    <t>7A</t>
  </si>
  <si>
    <t>Insulina glargine penna 3 ml</t>
  </si>
  <si>
    <t>100 U.I./ml 3 ml penna con selezionatore da 1 ml</t>
  </si>
  <si>
    <t>LANTUS 100U/ML</t>
  </si>
  <si>
    <t>8A</t>
  </si>
  <si>
    <t>P01CX01</t>
  </si>
  <si>
    <t>027625019</t>
  </si>
  <si>
    <t>Pentamidina isetionata</t>
  </si>
  <si>
    <t>300 mg flac</t>
  </si>
  <si>
    <t>PENTACARINAT</t>
  </si>
  <si>
    <t>9A</t>
  </si>
  <si>
    <t>N03AG02</t>
  </si>
  <si>
    <t>023105036</t>
  </si>
  <si>
    <t>Valpromide</t>
  </si>
  <si>
    <t>300 mg cpr resistenti</t>
  </si>
  <si>
    <t>DEPAMIDE</t>
  </si>
  <si>
    <r>
      <t xml:space="preserve">Ditta </t>
    </r>
    <r>
      <rPr>
        <b/>
        <sz val="18"/>
        <rFont val="Arial"/>
        <family val="2"/>
      </rPr>
      <t xml:space="preserve">Sanofi-Aventis </t>
    </r>
    <r>
      <rPr>
        <sz val="18"/>
        <rFont val="Arial"/>
        <family val="2"/>
      </rPr>
      <t>(già Aventis Pharma) S.p.A.  Viale Bodio 37/b - 20158 Milano  C.F./P.I. 00832400154 Tel. 02/39394402 Fax 02/39394141</t>
    </r>
  </si>
  <si>
    <t>53A</t>
  </si>
  <si>
    <t>034852311</t>
  </si>
  <si>
    <t>Peginterferone alfa-2b</t>
  </si>
  <si>
    <t>50mcg penna</t>
  </si>
  <si>
    <t>Pegintron penna 50mcg</t>
  </si>
  <si>
    <t>54A</t>
  </si>
  <si>
    <t>034852350</t>
  </si>
  <si>
    <t>80mcg penna</t>
  </si>
  <si>
    <t>Pegintron penna 80mcg</t>
  </si>
  <si>
    <t>55A</t>
  </si>
  <si>
    <t>034852398</t>
  </si>
  <si>
    <t>100mcg penna</t>
  </si>
  <si>
    <t>Pegintron penna 100mcg</t>
  </si>
  <si>
    <t>56A</t>
  </si>
  <si>
    <t>034852436</t>
  </si>
  <si>
    <t>120mcg penna</t>
  </si>
  <si>
    <t>Pegintron penna 120mcg</t>
  </si>
  <si>
    <r>
      <t xml:space="preserve">Ditta </t>
    </r>
    <r>
      <rPr>
        <b/>
        <sz val="18"/>
        <rFont val="Arial"/>
        <family val="2"/>
      </rPr>
      <t xml:space="preserve">Schering-Plough </t>
    </r>
    <r>
      <rPr>
        <sz val="18"/>
        <rFont val="Arial"/>
        <family val="2"/>
      </rPr>
      <t xml:space="preserve"> S.p.A.  Centro Direzionale Milano 2 Palazzo Borromini - 20090 Segrate (MI)  C.F./P.I. 00889060158 Tel. 02/210181 Fax 02/21018607-610</t>
    </r>
  </si>
  <si>
    <t>6T</t>
  </si>
  <si>
    <t>018610042</t>
  </si>
  <si>
    <t>Levocarnitina</t>
  </si>
  <si>
    <t>1g fos</t>
  </si>
  <si>
    <t xml:space="preserve">CARNITENE </t>
  </si>
  <si>
    <t>027166077</t>
  </si>
  <si>
    <t>Unipril 10</t>
  </si>
  <si>
    <r>
      <t xml:space="preserve">Ditta Sirton Medicare S.p.A.  </t>
    </r>
    <r>
      <rPr>
        <sz val="12"/>
        <rFont val="Arial"/>
        <family val="2"/>
      </rPr>
      <t>Piazza XX Settembre 2 - 22079 Villa Guardia (CO) C.F./P.I.02856920133 Tel. 031/385111 Fax 031/385251</t>
    </r>
  </si>
  <si>
    <t>0239766020</t>
  </si>
  <si>
    <t>Sirton Medicare</t>
  </si>
  <si>
    <r>
      <t xml:space="preserve">Ditta Solvay Pharma  S.p.A.  </t>
    </r>
    <r>
      <rPr>
        <sz val="12"/>
        <rFont val="Arial"/>
        <family val="2"/>
      </rPr>
      <t>Via della Libertà 30 - 10095 Grugliasco (TO)  C.F./P.I. 05075810019 Tel. 011/40279321 fax 011/781732</t>
    </r>
  </si>
  <si>
    <t>029018064</t>
  </si>
  <si>
    <t>Pancrelipasi</t>
  </si>
  <si>
    <t>Solvay Pharma</t>
  </si>
  <si>
    <t>Creon 10.000 cps 150 mg</t>
  </si>
  <si>
    <t>029018049</t>
  </si>
  <si>
    <t>Creon 25.000 cps 300 mg</t>
  </si>
  <si>
    <t>51A</t>
  </si>
  <si>
    <t>A03AA04</t>
  </si>
  <si>
    <t>021377039</t>
  </si>
  <si>
    <t>Mebeverina</t>
  </si>
  <si>
    <t>200 mg cps</t>
  </si>
  <si>
    <t>DUSPATAL</t>
  </si>
  <si>
    <r>
      <t xml:space="preserve">Ditta </t>
    </r>
    <r>
      <rPr>
        <b/>
        <sz val="18"/>
        <rFont val="Arial"/>
        <family val="2"/>
      </rPr>
      <t>Solvay Pharma</t>
    </r>
    <r>
      <rPr>
        <sz val="18"/>
        <rFont val="Arial"/>
        <family val="2"/>
      </rPr>
      <t xml:space="preserve">  S.p.A.  Via della Libertà 30 - 10095 Grugliasco (TO)  C.F./P.I. 05075810019 Tel. 011/40279321 fax 011/781732</t>
    </r>
  </si>
  <si>
    <t>009277017</t>
  </si>
  <si>
    <t>Diamox 250 mg compresse</t>
  </si>
  <si>
    <t>007899014</t>
  </si>
  <si>
    <t>Largactil 50 mg/2 ml soluzione iniettabile</t>
  </si>
  <si>
    <t>023165018</t>
  </si>
  <si>
    <t>Idrochinidina ritardo lircaps 250 mg cps RP</t>
  </si>
  <si>
    <t>021510019</t>
  </si>
  <si>
    <t>Onco-Carbide cps 500 mg</t>
  </si>
  <si>
    <t>019969029</t>
  </si>
  <si>
    <t>Neo-Cytamen</t>
  </si>
  <si>
    <t>018269050</t>
  </si>
  <si>
    <t>Carvasin 5 mg cpr sublingua</t>
  </si>
  <si>
    <t>023578014</t>
  </si>
  <si>
    <t>Trandate cpr 100 mg</t>
  </si>
  <si>
    <t>023578038</t>
  </si>
  <si>
    <t>Trandate cpr 200 mg</t>
  </si>
  <si>
    <t>023578053</t>
  </si>
  <si>
    <t>Trandate fiale 20 ml 100 mg</t>
  </si>
  <si>
    <t>002646065</t>
  </si>
  <si>
    <t>fiale 4 mg 2 ml</t>
  </si>
  <si>
    <t>Papaverina Hé 2 ml 4 mg fiale</t>
  </si>
  <si>
    <t>005472028</t>
  </si>
  <si>
    <t>Tapazole cpr 5 mg</t>
  </si>
  <si>
    <t>N04AA01</t>
  </si>
  <si>
    <t>003488018</t>
  </si>
  <si>
    <t>Triesifenidile</t>
  </si>
  <si>
    <t>Artane cpr 2 mg</t>
  </si>
  <si>
    <r>
      <t xml:space="preserve">Ditta Tubilux Pharma  S.p.A.  </t>
    </r>
    <r>
      <rPr>
        <sz val="12"/>
        <rFont val="Arial"/>
        <family val="2"/>
      </rPr>
      <t>Via Costarica 20/22 - 00040 Pomezia (RM)  C.F./P.I. 05406661008 Tel. 06/91183294 Fax 06/91183410</t>
    </r>
  </si>
  <si>
    <t>021057029</t>
  </si>
  <si>
    <t>Tubilux Pharma</t>
  </si>
  <si>
    <t>Ampilux collirio 3 ml</t>
  </si>
  <si>
    <t>029637016/G</t>
  </si>
  <si>
    <t xml:space="preserve">Mercurio ossido giallo (unguento) </t>
  </si>
  <si>
    <t>Mercurio ossido giallo unguento 5 g</t>
  </si>
  <si>
    <t>029638018/G</t>
  </si>
  <si>
    <t>Pilocarpina cloridrato 4% collirio 10 ml</t>
  </si>
  <si>
    <t>021137029</t>
  </si>
  <si>
    <t>Pilocarpina 2 plus 3% collirio 10 ml</t>
  </si>
  <si>
    <t>017901024</t>
  </si>
  <si>
    <t>Deltamidrina collirio 5 ml</t>
  </si>
  <si>
    <t>011297013</t>
  </si>
  <si>
    <t>UCB Pharma</t>
  </si>
  <si>
    <t>Colimicina intramuscolare 1.000.000 UI</t>
  </si>
  <si>
    <r>
      <t xml:space="preserve">Ditta Valeas  S.p.A. </t>
    </r>
    <r>
      <rPr>
        <sz val="14"/>
        <rFont val="Arial"/>
        <family val="2"/>
      </rPr>
      <t xml:space="preserve">Industria Chimica e Farmaceutica  </t>
    </r>
    <r>
      <rPr>
        <sz val="12"/>
        <rFont val="Arial"/>
        <family val="2"/>
      </rPr>
      <t>Via Vallisneri 10 - 20133 Milano  C.F./P.I. 04874990155 Tel. 02/236901 Fax 02/2367500</t>
    </r>
  </si>
  <si>
    <t xml:space="preserve">Offerta del 21/11/2005  non indica eventuali limiti di fatturazione </t>
  </si>
  <si>
    <t>022991057</t>
  </si>
  <si>
    <t>Valeas</t>
  </si>
  <si>
    <t>Broncovaleas soluzione per inalazione 0,5% 15 ml</t>
  </si>
  <si>
    <t>024154066</t>
  </si>
  <si>
    <t>Breva os od aerosol soluzione 15 ml</t>
  </si>
  <si>
    <t>Offerta fax del 05/03/2008  non indica eventuali limiti di fatturazione valida per 12 mesi salvo eventuali variazioni  approvate dal CIPE</t>
  </si>
  <si>
    <t>14T</t>
  </si>
  <si>
    <t>026886059</t>
  </si>
  <si>
    <t>0,1% soluzione per inalazione 30 ml</t>
  </si>
  <si>
    <t xml:space="preserve">LUNIBRON </t>
  </si>
  <si>
    <r>
      <t xml:space="preserve">Ditta </t>
    </r>
    <r>
      <rPr>
        <b/>
        <sz val="18"/>
        <rFont val="Arial"/>
        <family val="2"/>
      </rPr>
      <t>Valeas</t>
    </r>
    <r>
      <rPr>
        <sz val="18"/>
        <rFont val="Arial"/>
        <family val="2"/>
      </rPr>
      <t xml:space="preserve">  S.p.A. Industria Chimica e Farmaceutica  Via Vallisneri 10 - 20133 Milano  C.F./P.I. 04874990155 Tel. 02/236901 Fax 02/2367500</t>
    </r>
  </si>
  <si>
    <r>
      <t xml:space="preserve">Ditta Visufarma  S.r.l.  </t>
    </r>
    <r>
      <rPr>
        <sz val="12"/>
        <rFont val="Arial"/>
        <family val="2"/>
      </rPr>
      <t>Via Canino 21 - 00191 Roma  C.F./P.I. 05101501004 Tel. 06/36306818 Fax 06/36306842</t>
    </r>
  </si>
  <si>
    <t>015980016</t>
  </si>
  <si>
    <t xml:space="preserve">Desametasone </t>
  </si>
  <si>
    <t>collirio 0,1 %</t>
  </si>
  <si>
    <t>Visufarma</t>
  </si>
  <si>
    <t>Visumetazone collirio 3 ml</t>
  </si>
  <si>
    <t>015413040</t>
  </si>
  <si>
    <t>Antidrasi 75 mg fl 2,5 ml</t>
  </si>
  <si>
    <t>018002030</t>
  </si>
  <si>
    <t>Visumidiatric 1% collirio 10 ml</t>
  </si>
  <si>
    <t>020698015</t>
  </si>
  <si>
    <t>Visumidiatric fenilefrina collirio 10 ml</t>
  </si>
  <si>
    <t>016153013</t>
  </si>
  <si>
    <t>Wyeth Consumer Healthcare</t>
  </si>
  <si>
    <t>Polase cpr</t>
  </si>
  <si>
    <t>016153025</t>
  </si>
  <si>
    <t>Polase bustine polv. eff.</t>
  </si>
  <si>
    <t>4T</t>
  </si>
  <si>
    <t>A02BC03</t>
  </si>
  <si>
    <t>028775070</t>
  </si>
  <si>
    <t>Lansoprazolo</t>
  </si>
  <si>
    <t>15 mg cp orodisp</t>
  </si>
  <si>
    <t>ZOTON ORODISPERS</t>
  </si>
  <si>
    <t>5T</t>
  </si>
  <si>
    <t>028775094</t>
  </si>
  <si>
    <t>30 mg cp orodisp</t>
  </si>
  <si>
    <t>39A</t>
  </si>
  <si>
    <t>L04AA10</t>
  </si>
  <si>
    <t>035120070</t>
  </si>
  <si>
    <t>Sirolimus</t>
  </si>
  <si>
    <t>RAPAMUNE 1 MG</t>
  </si>
  <si>
    <t>40A</t>
  </si>
  <si>
    <t>035120094</t>
  </si>
  <si>
    <t>2 mg cp riv.</t>
  </si>
  <si>
    <t>RAPAMUNE 2 MG</t>
  </si>
  <si>
    <t>027075011</t>
  </si>
  <si>
    <t>Clarityn</t>
  </si>
  <si>
    <t>Betametasone sodio fosfato + betametasone acetato</t>
  </si>
  <si>
    <t>J01CA01</t>
  </si>
  <si>
    <t>fiala 10 ml  100 UI/ml</t>
  </si>
  <si>
    <t>A10BA02</t>
  </si>
  <si>
    <t>Metformina  cloridrato</t>
  </si>
  <si>
    <t>cpr - cps ril. prol.100 mg</t>
  </si>
  <si>
    <t>035744046/G</t>
  </si>
  <si>
    <t>A84</t>
  </si>
  <si>
    <t xml:space="preserve">Offerta Prot. n° 047336 del 07/02/2005 offerta Prot. n° 048292 del 10/03/2005 offerta Prot. n° 049781 del 25/05/2005  già presentata da Abbott e poi ceduta alla Hospira Italia a far data dal 01 aprile 2006 fornitura accettata senza limiti di fatturazione.    </t>
  </si>
  <si>
    <r>
      <t xml:space="preserve">Ditta Hospira Italia S.r.l.  </t>
    </r>
    <r>
      <rPr>
        <sz val="12"/>
        <rFont val="Arial"/>
        <family val="2"/>
      </rPr>
      <t xml:space="preserve">Via Orazio 20-22 - 80122 Napoli  C.F./P.I. 02292260599 Tel. 081/2405911 Fax 081/2405999 ordini 800970033 </t>
    </r>
  </si>
  <si>
    <t>ex Mayne Pharma (Italia)</t>
  </si>
  <si>
    <r>
      <t xml:space="preserve">Ditta ABBOTT S.r.l.   </t>
    </r>
    <r>
      <rPr>
        <sz val="12"/>
        <rFont val="Arial"/>
        <family val="2"/>
      </rPr>
      <t xml:space="preserve">Via Pontina km 52 - 04010 Campoverde di Aprilia (LT)  C.F./P.I. 00076670595 Tel. 06/928921 Fax 06/9253193  </t>
    </r>
  </si>
  <si>
    <t>Clorexidina digluconato</t>
  </si>
  <si>
    <t xml:space="preserve">collutorio 0,2% flc  </t>
  </si>
  <si>
    <t>A01AB09</t>
  </si>
  <si>
    <t>Miconazolo</t>
  </si>
  <si>
    <t>Clody 100 mg 6 fl soluzione iniettabile IM-EV</t>
  </si>
  <si>
    <t>Spironolattone</t>
  </si>
  <si>
    <t>conf. 100 mg</t>
  </si>
  <si>
    <t>C03DA02</t>
  </si>
  <si>
    <t>Potassio canrenoato</t>
  </si>
  <si>
    <t>fiale  iv 200 mg</t>
  </si>
  <si>
    <t>C03EA01</t>
  </si>
  <si>
    <t>Idroclorotiazide + Amiloride</t>
  </si>
  <si>
    <t>cpr (50 mg  + 5 mg)</t>
  </si>
  <si>
    <t>Idroclorotiazide + Spironolattone</t>
  </si>
  <si>
    <t>cpr  (25 mg  + 25 mg)</t>
  </si>
  <si>
    <t>C03EB01</t>
  </si>
  <si>
    <t>Furosemide + Spironolattone</t>
  </si>
  <si>
    <t>C01BD01</t>
  </si>
  <si>
    <t>Amiodarone</t>
  </si>
  <si>
    <t>fiale 3 ml iv 150 mg</t>
  </si>
  <si>
    <t>C01BD05</t>
  </si>
  <si>
    <t>Ibutilide fumarato</t>
  </si>
  <si>
    <t>fiale 87 mcg10 ml</t>
  </si>
  <si>
    <t>C01CA01</t>
  </si>
  <si>
    <r>
      <t xml:space="preserve">Ditta CSL Behring S.p.A. (già ZLB Behring S.p.A.)  </t>
    </r>
    <r>
      <rPr>
        <sz val="12"/>
        <rFont val="Arial"/>
        <family val="2"/>
      </rPr>
      <t>Piazzale Stefano T</t>
    </r>
    <r>
      <rPr>
        <sz val="12"/>
        <rFont val="Arial"/>
        <family val="2"/>
      </rPr>
      <t xml:space="preserve">ürr </t>
    </r>
    <r>
      <rPr>
        <sz val="12"/>
        <rFont val="Arial"/>
        <family val="2"/>
      </rPr>
      <t xml:space="preserve"> 5 - 20149 Milano  C.F./P.I. 02642020156 Tel. 02/34964201-202 Fax 02/34964267</t>
    </r>
  </si>
  <si>
    <r>
      <t xml:space="preserve">Ditta MARVECSPHARMA Services S.r.l.  (già Marvecs Services) </t>
    </r>
    <r>
      <rPr>
        <sz val="12"/>
        <rFont val="Arial"/>
        <family val="2"/>
      </rPr>
      <t>Via Felice Casati 16 - 20124 Milano C.F./P.I. 02919050969 Tel. 02/27741720 Fax 02/27741791  Fax per ordinativi 02/27741787</t>
    </r>
  </si>
  <si>
    <t>034917043</t>
  </si>
  <si>
    <t>R03BB01</t>
  </si>
  <si>
    <t>Ipratropio bromuro</t>
  </si>
  <si>
    <t>Offerta Prot. n° ASTA-0265/2005-0164 del 15/02/2005 Offerta migliorativa Prot. n° OFSE-1341/2005-0827 del 25/05/2005  fornitura accettata senza limiti di fatturazione</t>
  </si>
  <si>
    <t>Zoloft Gocce 1 flac 20 mg/ml</t>
  </si>
  <si>
    <t>024597039</t>
  </si>
  <si>
    <t>Carbolithium 50 cps 150 mg</t>
  </si>
  <si>
    <t xml:space="preserve">Carbolithium 300 mg 50 cps </t>
  </si>
  <si>
    <t>Ceftriaxone Sandoz 1 fl IM 500 mg/2 ml</t>
  </si>
  <si>
    <t>Ceftriaxone Sandoz 1 fl EV 2 g</t>
  </si>
  <si>
    <t>Poliaminoacidi + glucosio mononitrato + olio d'oliva + olio di soia per uso parenterale + elettroliti</t>
  </si>
  <si>
    <t>flacone os- rettale 300 mg 50 ml</t>
  </si>
  <si>
    <t>fiala 300 mg 10 ml</t>
  </si>
  <si>
    <t>flacone 370 mg 50 ml</t>
  </si>
  <si>
    <t>flacone 370 mg 200 ml</t>
  </si>
  <si>
    <t xml:space="preserve">flaconi 370 mg 50 ml </t>
  </si>
  <si>
    <t xml:space="preserve">flaconi 370 mg 200 ml </t>
  </si>
  <si>
    <t>flaconi 300 mg  200 ml</t>
  </si>
  <si>
    <t>029234022/G</t>
  </si>
  <si>
    <t>Mepivacaina 2% + Adrenalina ff</t>
  </si>
  <si>
    <t>029233071/G</t>
  </si>
  <si>
    <t>Mepivacaina 1% 5 ml ff</t>
  </si>
  <si>
    <t>029233018/G</t>
  </si>
  <si>
    <t>Mepivacaina 1%10 ml ff</t>
  </si>
  <si>
    <t>029233020/G</t>
  </si>
  <si>
    <t>Mepivacaina 2% 10 ml ff</t>
  </si>
  <si>
    <t>029233083/G</t>
  </si>
  <si>
    <t>Mepivacaina 2% 5ml ff</t>
  </si>
  <si>
    <t>033484015</t>
  </si>
  <si>
    <t>033484027</t>
  </si>
  <si>
    <t>033484039</t>
  </si>
  <si>
    <t>033484041</t>
  </si>
  <si>
    <t>Twice S.R. 10 mg  cps</t>
  </si>
  <si>
    <t>Twice S.R. 30 mg  cps</t>
  </si>
  <si>
    <t>Twice S.R. 60 mg  cps</t>
  </si>
  <si>
    <t>Twice S.R. 100 mg  cps</t>
  </si>
  <si>
    <t>012745093</t>
  </si>
  <si>
    <t>012745081</t>
  </si>
  <si>
    <t>012745016</t>
  </si>
  <si>
    <t>012745067</t>
  </si>
  <si>
    <t>031825021</t>
  </si>
  <si>
    <t>Tachipirina gocce 30 ml</t>
  </si>
  <si>
    <t xml:space="preserve">Tachipirina sciroppo 120 ml </t>
  </si>
  <si>
    <t>035444037/M</t>
  </si>
  <si>
    <t xml:space="preserve">Daparox 28 cpr 20 mg </t>
  </si>
  <si>
    <t>Tachidol eff 10 bs</t>
  </si>
  <si>
    <t>Tachipirina 1000 x 10 supposte</t>
  </si>
  <si>
    <t xml:space="preserve">Tachipirina cpr x 20 </t>
  </si>
  <si>
    <t>022323063</t>
  </si>
  <si>
    <t>022323075</t>
  </si>
  <si>
    <t>022323012</t>
  </si>
  <si>
    <t>022323051</t>
  </si>
  <si>
    <t>Trittico cpr 75 mg x 30 ril. prol.</t>
  </si>
  <si>
    <t>Trittico cpr 150 mg x 20 ril. prol.</t>
  </si>
  <si>
    <t>Trittico 3 ff 50 mg</t>
  </si>
  <si>
    <t>Trittico gocce 30 ml</t>
  </si>
  <si>
    <t>L01DC01</t>
  </si>
  <si>
    <t>Bleomicina</t>
  </si>
  <si>
    <t>fiala iniett. 15 mg</t>
  </si>
  <si>
    <t>L01DC03</t>
  </si>
  <si>
    <t>Mitomicina</t>
  </si>
  <si>
    <t>L01XA01</t>
  </si>
  <si>
    <t>Cisplatino</t>
  </si>
  <si>
    <t>L01XA02</t>
  </si>
  <si>
    <t>Carboplatino</t>
  </si>
  <si>
    <t>L01XA03</t>
  </si>
  <si>
    <t>Oxaliplatino</t>
  </si>
  <si>
    <t>L01XX17</t>
  </si>
  <si>
    <t>Topotecan</t>
  </si>
  <si>
    <t>L01XX19</t>
  </si>
  <si>
    <t>Irinotecan cloridrato</t>
  </si>
  <si>
    <t>fiale 40 mg/2 ml</t>
  </si>
  <si>
    <t>034955043</t>
  </si>
  <si>
    <t>034955068</t>
  </si>
  <si>
    <t>034955056</t>
  </si>
  <si>
    <t>Repaglinide</t>
  </si>
  <si>
    <t>L04AA11</t>
  </si>
  <si>
    <t>Clindamicina</t>
  </si>
  <si>
    <t>fiala 4 ml 600 mg</t>
  </si>
  <si>
    <t>J01FF02</t>
  </si>
  <si>
    <t>Lincomicina</t>
  </si>
  <si>
    <t>fiale i.m/e.v 600 mg</t>
  </si>
  <si>
    <t>J01FG02</t>
  </si>
  <si>
    <t>Quinupristin + dalfopristin</t>
  </si>
  <si>
    <t>fl ev. 150 + 300 mg</t>
  </si>
  <si>
    <t>J01GA01</t>
  </si>
  <si>
    <t>Streptomicina solfato</t>
  </si>
  <si>
    <t>fiala 1g</t>
  </si>
  <si>
    <r>
      <t xml:space="preserve">Ditta S.I.F.I. Società Industria Farmaceutica Italiana S.p.A.  </t>
    </r>
    <r>
      <rPr>
        <sz val="12"/>
        <rFont val="Arial"/>
        <family val="2"/>
      </rPr>
      <t>Via Ercole Patti 36 - 95020 Lavinaio-Aci S. Antonio (CT)  C.F./P.I. 00122890874 Tel. 095/7922111 Fax 095/7922192</t>
    </r>
  </si>
  <si>
    <t>H</t>
  </si>
  <si>
    <t>028119079</t>
  </si>
  <si>
    <t>C</t>
  </si>
  <si>
    <t>Bracco Imagin Italia</t>
  </si>
  <si>
    <t xml:space="preserve">Offerta Prot. n° 2005/DOG/35 del 08/02/2005  per le confezioni ospedaliere non esistono minimi d'ordine  ordinativi c/o CO.DI.FI. Fax 055/5680442-398 Via Campo D'Arrigo 130 - 50131 Firenze  </t>
  </si>
  <si>
    <t>Propofol IBI 10 mg/ml 1 flac 50 ml</t>
  </si>
  <si>
    <t>034289025</t>
  </si>
  <si>
    <t>Meteosim 50 cpr mast 40 mg</t>
  </si>
  <si>
    <t>033973025</t>
  </si>
  <si>
    <t>Tobramicina IBI IM/EV 1 fl 150 mg</t>
  </si>
  <si>
    <t>Unipril 5</t>
  </si>
  <si>
    <t>Darbepoietina</t>
  </si>
  <si>
    <t>fiale  10 mcg</t>
  </si>
  <si>
    <t>Potassio aspartato acido + magnesio aspartato acido</t>
  </si>
  <si>
    <t>sosp. 2%</t>
  </si>
  <si>
    <t>Epivir</t>
  </si>
  <si>
    <t>Aciclin sospensione</t>
  </si>
  <si>
    <t>Aciclin 800 mg</t>
  </si>
  <si>
    <t>019875044</t>
  </si>
  <si>
    <t>027083029</t>
  </si>
  <si>
    <t>027083031</t>
  </si>
  <si>
    <t>Sandostatina 0,05 mg/ml soluzione iniettabile</t>
  </si>
  <si>
    <t>Sandostatina 0,1 mg/ml soluzione iniettabile</t>
  </si>
  <si>
    <t>Sandostatina 0,5 mg/ml soluzione iniettabile</t>
  </si>
  <si>
    <t>Ademetionina solfato tosilato</t>
  </si>
  <si>
    <t>fiale i.m./e.v. 200 mg</t>
  </si>
  <si>
    <t>fiale i.m./e.v. 400 mg</t>
  </si>
  <si>
    <t>N06BX06</t>
  </si>
  <si>
    <t>Citicolina</t>
  </si>
  <si>
    <t>N06BX12</t>
  </si>
  <si>
    <t>Levocarnitina acetil</t>
  </si>
  <si>
    <t>N07AA01</t>
  </si>
  <si>
    <t>Neostigmina</t>
  </si>
  <si>
    <t>035691070/E</t>
  </si>
  <si>
    <t>035410226/M</t>
  </si>
  <si>
    <t>026790194</t>
  </si>
  <si>
    <t>Aminoplasmal 3% E 500 ml</t>
  </si>
  <si>
    <t>035696018</t>
  </si>
  <si>
    <t>Periflex 1000 ml</t>
  </si>
  <si>
    <t>035696020</t>
  </si>
  <si>
    <t>Periflex 2000 ml</t>
  </si>
  <si>
    <t>035695016</t>
  </si>
  <si>
    <t>035695028</t>
  </si>
  <si>
    <t>035694013</t>
  </si>
  <si>
    <t>035694025</t>
  </si>
  <si>
    <t>035697010</t>
  </si>
  <si>
    <t>035697022</t>
  </si>
  <si>
    <t>Basalflex 1000 ml</t>
  </si>
  <si>
    <t>Basalflex 2000 ml</t>
  </si>
  <si>
    <t>Plusflex 1000 ml</t>
  </si>
  <si>
    <t>029393028</t>
  </si>
  <si>
    <t>029393016</t>
  </si>
  <si>
    <t>015784034</t>
  </si>
  <si>
    <t>Losaprex Cardiostart cpr 12,5 mg</t>
  </si>
  <si>
    <t>Losaprex Sigma Tau cpr 50 mg</t>
  </si>
  <si>
    <t>023605138</t>
  </si>
  <si>
    <t>Deursil 150 mg capsule</t>
  </si>
  <si>
    <t>Deursil 300 mg capsule</t>
  </si>
  <si>
    <t>C01CE03</t>
  </si>
  <si>
    <t>Enoximone</t>
  </si>
  <si>
    <t>fiale e.v. 100 mg 20 ml</t>
  </si>
  <si>
    <t>C01CX08</t>
  </si>
  <si>
    <t>fl 2,5 mg/ml</t>
  </si>
  <si>
    <t>C01DA02</t>
  </si>
  <si>
    <t>Nitroglicerina</t>
  </si>
  <si>
    <t>fiale e.v.  5 mg 1,5ml</t>
  </si>
  <si>
    <t>fiale e.v. 50 mg 50 ml solv.</t>
  </si>
  <si>
    <t>B01AD04</t>
  </si>
  <si>
    <t xml:space="preserve">Istituto Luso Farmaco d'Italia </t>
  </si>
  <si>
    <t>016805018</t>
  </si>
  <si>
    <t>Serenase Fiale mg 2</t>
  </si>
  <si>
    <t>016805107</t>
  </si>
  <si>
    <t>016805095</t>
  </si>
  <si>
    <t xml:space="preserve">Lixidol </t>
  </si>
  <si>
    <t>023142019</t>
  </si>
  <si>
    <t>fiala e.v. 2 mg/ml i.v.</t>
  </si>
  <si>
    <t>Apd</t>
  </si>
  <si>
    <t>034436016/M</t>
  </si>
  <si>
    <t>Avalox</t>
  </si>
  <si>
    <t>023316033</t>
  </si>
  <si>
    <t>027980010</t>
  </si>
  <si>
    <t>B01AC07</t>
  </si>
  <si>
    <t>Dipiridamolo</t>
  </si>
  <si>
    <t>cpr 75 mg</t>
  </si>
  <si>
    <t>fiale e.v. 10 mg</t>
  </si>
  <si>
    <t>B01AC09</t>
  </si>
  <si>
    <t>Epoprostenolo sale sodico</t>
  </si>
  <si>
    <t xml:space="preserve">fiala ev 500 mcg </t>
  </si>
  <si>
    <t>Urokinasi</t>
  </si>
  <si>
    <t>fiala 100.000 U.I.</t>
  </si>
  <si>
    <t>fiala 1.000.000 U.I.</t>
  </si>
  <si>
    <t>B01AD11</t>
  </si>
  <si>
    <t>Tenecteplase</t>
  </si>
  <si>
    <t>fl/ev  10.000 U.I.</t>
  </si>
  <si>
    <t>B01AX01</t>
  </si>
  <si>
    <t>Defibrotide</t>
  </si>
  <si>
    <t>cps 400 mg</t>
  </si>
  <si>
    <t>fiale i.m/e.v. 200 mg</t>
  </si>
  <si>
    <t>B01AX05</t>
  </si>
  <si>
    <t>Fondaparinux sodico</t>
  </si>
  <si>
    <t>fiale 1 g</t>
  </si>
  <si>
    <t>fiala 0,5 mg/ml</t>
  </si>
  <si>
    <t xml:space="preserve">Octreotide </t>
  </si>
  <si>
    <t>flc 20% 500 ml</t>
  </si>
  <si>
    <t>fiale 25 ml iv 250 mg</t>
  </si>
  <si>
    <t>C03DA01</t>
  </si>
  <si>
    <t>Citofolin</t>
  </si>
  <si>
    <t>002860043</t>
  </si>
  <si>
    <t>Luminalette</t>
  </si>
  <si>
    <t>002860031</t>
  </si>
  <si>
    <t>Luminale</t>
  </si>
  <si>
    <t>002860017</t>
  </si>
  <si>
    <t>029055011</t>
  </si>
  <si>
    <t>029055023</t>
  </si>
  <si>
    <t>029055047</t>
  </si>
  <si>
    <t>029055035</t>
  </si>
  <si>
    <t>Prohance</t>
  </si>
  <si>
    <t>021403011</t>
  </si>
  <si>
    <t>Opacist</t>
  </si>
  <si>
    <t>022536015</t>
  </si>
  <si>
    <t>Isteropac</t>
  </si>
  <si>
    <t>028282477</t>
  </si>
  <si>
    <t>028282135</t>
  </si>
  <si>
    <t>028282251</t>
  </si>
  <si>
    <t>026899031</t>
  </si>
  <si>
    <t>026899017</t>
  </si>
  <si>
    <t>026899029</t>
  </si>
  <si>
    <t>024425023</t>
  </si>
  <si>
    <t>024425062</t>
  </si>
  <si>
    <t>Iomeron 350</t>
  </si>
  <si>
    <t>Iomeron 400</t>
  </si>
  <si>
    <t>Gastromiro</t>
  </si>
  <si>
    <t>Iopamiro 300</t>
  </si>
  <si>
    <t>Iopamiro 370</t>
  </si>
  <si>
    <t>024402125</t>
  </si>
  <si>
    <t>024402137</t>
  </si>
  <si>
    <t>Eutirox 50</t>
  </si>
  <si>
    <t>flac 6 mg + siringa preriempita</t>
  </si>
  <si>
    <t>flac 8 mg + cartuccia</t>
  </si>
  <si>
    <t>D11AX14</t>
  </si>
  <si>
    <t>Tacrolimus</t>
  </si>
  <si>
    <t>unguento 0,1 %</t>
  </si>
  <si>
    <t>unguento 0,03 %</t>
  </si>
  <si>
    <t>fiala per intradermo reazione 5 U.I.</t>
  </si>
  <si>
    <t>Keryos</t>
  </si>
  <si>
    <t>027372010</t>
  </si>
  <si>
    <t>027372022</t>
  </si>
  <si>
    <t>Prevex</t>
  </si>
  <si>
    <t>026834010</t>
  </si>
  <si>
    <t>Zestril</t>
  </si>
  <si>
    <t>026834022</t>
  </si>
  <si>
    <t>027482013</t>
  </si>
  <si>
    <t>Zestoretic</t>
  </si>
  <si>
    <t>032784011</t>
  </si>
  <si>
    <t>Keritrina</t>
  </si>
  <si>
    <t>032784023</t>
  </si>
  <si>
    <t>032784035</t>
  </si>
  <si>
    <t>I.F.B. Stroder</t>
  </si>
  <si>
    <t>SSN</t>
  </si>
  <si>
    <t>AIC</t>
  </si>
  <si>
    <t>Principio attivo</t>
  </si>
  <si>
    <t>Dosaggio e forma farmaceutica</t>
  </si>
  <si>
    <t xml:space="preserve">Prezzo unitario offerto </t>
  </si>
  <si>
    <t>sosp. os 100.000 U.I/ ml</t>
  </si>
  <si>
    <t>fiala im/ev adulti</t>
  </si>
  <si>
    <t>Retinolo + Tocoferolo  alfa acetato</t>
  </si>
  <si>
    <t>cpr (30.000 U.I. + 70 mg)</t>
  </si>
  <si>
    <t>A11JB</t>
  </si>
  <si>
    <r>
      <t xml:space="preserve">Ditta B. Braun Milano S.p.A.  </t>
    </r>
    <r>
      <rPr>
        <sz val="12"/>
        <rFont val="Arial"/>
        <family val="2"/>
      </rPr>
      <t>Via Vincenzo da Seregno n° 14 - 20161 Milano   C.F./P.I. 00674840152 Tel. 02/662181 Fax 02/66243350</t>
    </r>
  </si>
  <si>
    <t>Pierrel Medical Care</t>
  </si>
  <si>
    <t>020310025</t>
  </si>
  <si>
    <t>Emagel</t>
  </si>
  <si>
    <t>035640010/M</t>
  </si>
  <si>
    <t>035640046/M</t>
  </si>
  <si>
    <t>Atracurium Hameln</t>
  </si>
  <si>
    <t>035325012/M</t>
  </si>
  <si>
    <t>Midazolam PHG</t>
  </si>
  <si>
    <t>027015155</t>
  </si>
  <si>
    <t>027015167</t>
  </si>
  <si>
    <t>027015179</t>
  </si>
  <si>
    <t>027015231</t>
  </si>
  <si>
    <t>027015243</t>
  </si>
  <si>
    <t>027015181</t>
  </si>
  <si>
    <t>027015193</t>
  </si>
  <si>
    <t xml:space="preserve">Carnitene Biofutura fiale 2 g IM/EV </t>
  </si>
  <si>
    <t>Nicetile Biofutura flac 500 mg</t>
  </si>
  <si>
    <t>026973026</t>
  </si>
  <si>
    <t>flacone soluz. acquosa ster. 10% 200 ml</t>
  </si>
  <si>
    <t xml:space="preserve">Offerta Prot. n° 200500177/RL/ld del 14/02/2005 Offerta migliorativa Prot. n° 200500700/RL/ld del 26/05/2005 Offerta migliorativa Prot. n° 200500751/RL/ld del 10/06/2005 fornitura accettata senza limiti di fatturazione </t>
  </si>
  <si>
    <t>Luan pomata tubo gr 15 Lidocaina al 2,5%</t>
  </si>
  <si>
    <t>005638022</t>
  </si>
  <si>
    <t>Luan pomata tubo gr 100 Lidocaina al 1%</t>
  </si>
  <si>
    <t>027388091</t>
  </si>
  <si>
    <t>Ecocain Nebulizzatore flac 60 ml Lidocaina al 10%</t>
  </si>
  <si>
    <t>018554079</t>
  </si>
  <si>
    <t>Polarimin AR</t>
  </si>
  <si>
    <t>020891077</t>
  </si>
  <si>
    <t>021736020</t>
  </si>
  <si>
    <t>034702074/E</t>
  </si>
  <si>
    <t>034702098/E</t>
  </si>
  <si>
    <t>028686044/M</t>
  </si>
  <si>
    <t>Arava compresse film-rivestite 20 mg</t>
  </si>
  <si>
    <t>Arava compresse film-rivestite 100 mg</t>
  </si>
  <si>
    <t>Granocyte 34 siringa preriempita 33,6 MIU</t>
  </si>
  <si>
    <t>033634039/M</t>
  </si>
  <si>
    <t>Flebocordit 1 gr</t>
  </si>
  <si>
    <t>J01CR02</t>
  </si>
  <si>
    <t>Amoxicillina + Acido clavulanico</t>
  </si>
  <si>
    <t>cpr riv. 1 g</t>
  </si>
  <si>
    <t>J01CR03</t>
  </si>
  <si>
    <t>J01DF01</t>
  </si>
  <si>
    <t>Aztreonam</t>
  </si>
  <si>
    <t>fiale  100 mcg</t>
  </si>
  <si>
    <t>Lasix compresse 500 mg</t>
  </si>
  <si>
    <t>Foradil 12 mcg soluzione pressurizzata per inalazione</t>
  </si>
  <si>
    <t>004225013</t>
  </si>
  <si>
    <t xml:space="preserve">Methergin </t>
  </si>
  <si>
    <t>V04CF01</t>
  </si>
  <si>
    <t>Tubercolina  derivato proteico purificato per  uso umano</t>
  </si>
  <si>
    <t>V04CX</t>
  </si>
  <si>
    <t>Ipromellosa</t>
  </si>
  <si>
    <t>029054071</t>
  </si>
  <si>
    <t>Dronal "70" mg Sigma Tau cpr</t>
  </si>
  <si>
    <t>A79</t>
  </si>
  <si>
    <t>Lasix Liquidum soluzione orale 1% 100 ml</t>
  </si>
  <si>
    <t>Lasitone capsule</t>
  </si>
  <si>
    <t>Foy 100 mg EV</t>
  </si>
  <si>
    <t>026829010</t>
  </si>
  <si>
    <t>032845012/M</t>
  </si>
  <si>
    <t>Amaryl 2 mg compresse</t>
  </si>
  <si>
    <t>013986043</t>
  </si>
  <si>
    <t>Reopro 10 mg/5 ml</t>
  </si>
  <si>
    <t>029452024</t>
  </si>
  <si>
    <t>029452012</t>
  </si>
  <si>
    <t>027980022</t>
  </si>
  <si>
    <t>SPA Società Prodotti Antibiotici</t>
  </si>
  <si>
    <t>022309013</t>
  </si>
  <si>
    <t>019906054</t>
  </si>
  <si>
    <r>
      <t xml:space="preserve">Ditta So.Se.PHARM S.r.l.  </t>
    </r>
    <r>
      <rPr>
        <sz val="12"/>
        <rFont val="Arial"/>
        <family val="2"/>
      </rPr>
      <t>Via dei Castelli Romani 22 - 00040 Pomezia (RM) C.F. 01163980681 P.I. 04775221007 Tel. 06/91140153 Fax 06/91603462</t>
    </r>
  </si>
  <si>
    <t>Fragmin 4 sir preriempite 10000 UI/ml 0,4 ml</t>
  </si>
  <si>
    <t>029757010</t>
  </si>
  <si>
    <t>Artrotec 30 cpr x 50 mg</t>
  </si>
  <si>
    <t>028439014</t>
  </si>
  <si>
    <t>028439026</t>
  </si>
  <si>
    <t>027395021</t>
  </si>
  <si>
    <t>flac. 500 mg i.m.</t>
  </si>
  <si>
    <r>
      <t xml:space="preserve">Ditta Pfizer Italia S.r.l.  </t>
    </r>
    <r>
      <rPr>
        <sz val="12"/>
        <rFont val="Arial"/>
        <family val="2"/>
      </rPr>
      <t>Via Valbondione 113 - 00188 Roma  C.F. 06954380157 P.I. 01781570591 Tel. 06/331821 Fax 06/3323178</t>
    </r>
  </si>
  <si>
    <t>Insuline ed analoghi ad azione rapida in tutte le formulazioni e dosaggi</t>
  </si>
  <si>
    <t>cartucce 300 UI</t>
  </si>
  <si>
    <t>Sporanox 8 cps 100 mg</t>
  </si>
  <si>
    <t>Motilium sciroppo 1 mg/ml 1 fl 200 ml</t>
  </si>
  <si>
    <t>Vermox 6 cpr 100 mg</t>
  </si>
  <si>
    <t>Vermox 2% sosp. orale 1 flac 30 ml</t>
  </si>
  <si>
    <t>Vermox 30 cpr 500 mg</t>
  </si>
  <si>
    <t>Haldol 30 cpr 1 mg</t>
  </si>
  <si>
    <t>Haldol 5 mg/ml 5 fl 1 ml</t>
  </si>
  <si>
    <t>Haldol Decanoas 50 mg/ml 3 fle 1 ml</t>
  </si>
  <si>
    <t>Haldol Decanoas 50 mg/ml 3 fle 3 ml</t>
  </si>
  <si>
    <t>N01AH06</t>
  </si>
  <si>
    <t>Remifentanil</t>
  </si>
  <si>
    <t>fiala 1 mg  3 ml</t>
  </si>
  <si>
    <t>fiala 2 mg  5 ml</t>
  </si>
  <si>
    <t>Naloxone cloridrato</t>
  </si>
  <si>
    <t>035946033/E</t>
  </si>
  <si>
    <t>gocce 0,75 mg/ml</t>
  </si>
  <si>
    <t>Bromazepam</t>
  </si>
  <si>
    <t>os gocce 20 ml 0.25%</t>
  </si>
  <si>
    <t>gocce  adulti</t>
  </si>
  <si>
    <t>sosp x inalazione 200 mcg</t>
  </si>
  <si>
    <t>Clexane T siringhe preriempite 10000 UI</t>
  </si>
  <si>
    <t>029111061</t>
  </si>
  <si>
    <t>019751027</t>
  </si>
  <si>
    <t>027257068</t>
  </si>
  <si>
    <t>027257056</t>
  </si>
  <si>
    <t>027257094</t>
  </si>
  <si>
    <r>
      <t xml:space="preserve">Ditta A. Menarini Industrie Farmaceutiche Riunite S.r.l.  </t>
    </r>
    <r>
      <rPr>
        <sz val="12"/>
        <rFont val="Arial"/>
        <family val="2"/>
      </rPr>
      <t>Via Sette Santi 3 - 50131 Firenze C.F./P.I. 00395270481 Tel. 055/56801 Fax 055/5680442 servizi post-vendita c/o CO.DI.FI.  Via Sette Santi 1 - 50131 Firenze</t>
    </r>
  </si>
  <si>
    <t>Offerta Prot. n° 2005/DOL/121 del 02/02/2005  per le confezioni ospedaliere non esistono minimi d'ordine  ordinativi c/o CO.DI.FI. Fax 055/5680442-398 Via Campo D'Arrigo 130 - 50131 Firenze</t>
  </si>
  <si>
    <t>028831067</t>
  </si>
  <si>
    <t>028831055</t>
  </si>
  <si>
    <t>Efexor 150 mg cps</t>
  </si>
  <si>
    <t>Efexor 75 mg cps</t>
  </si>
  <si>
    <t>034386033/E</t>
  </si>
  <si>
    <t>034386060/E</t>
  </si>
  <si>
    <t>Sonata 5 mg</t>
  </si>
  <si>
    <t>Sonata 10 mg</t>
  </si>
  <si>
    <t>cpr div. (200 mg + 50 mg)</t>
  </si>
  <si>
    <t>N04BB01</t>
  </si>
  <si>
    <t>Amantadina cloridrato</t>
  </si>
  <si>
    <t>N05AA01</t>
  </si>
  <si>
    <t>Clorpromazina cloridrato</t>
  </si>
  <si>
    <t>os gtt  4%</t>
  </si>
  <si>
    <t>Oligoelementi multipli (cromo cloruro + rame cloruro + ferrico cloruro + manganoso cloruro + potassio ioduro + sodio fluoruro + sodio molibdato + sodio selenito + zinco cloruro)</t>
  </si>
  <si>
    <t>025222035</t>
  </si>
  <si>
    <t>Spectrum Sigma Tau fl 1 g IM</t>
  </si>
  <si>
    <t>025222047</t>
  </si>
  <si>
    <t>Spectrum Sigma Tau fl 1 g EV</t>
  </si>
  <si>
    <t>fiala  g 4 + solv.+ kit</t>
  </si>
  <si>
    <t xml:space="preserve">Glucosio monoidrato + olio di soia per uso parentelare + trigliceridi a catena media + poliaminoacidi  </t>
  </si>
  <si>
    <t>008679021</t>
  </si>
  <si>
    <t>008679033</t>
  </si>
  <si>
    <t>Novalgina fiale 2 ml/1 gr</t>
  </si>
  <si>
    <t>Novalgina gocce 20 ml</t>
  </si>
  <si>
    <t>020766046</t>
  </si>
  <si>
    <t>020766022</t>
  </si>
  <si>
    <t>Lidocaina cloridrato</t>
  </si>
  <si>
    <r>
      <t xml:space="preserve">Ditta Nycomed S.p.A.(già ALTANA Pharma S.p.A.)   </t>
    </r>
    <r>
      <rPr>
        <sz val="12"/>
        <rFont val="Arial"/>
        <family val="2"/>
      </rPr>
      <t>Via L. Temolo 4 - 20126 Milano  C.F./P.I. 00696360155 Tel. 02/641601 Fax 02/64109089</t>
    </r>
  </si>
  <si>
    <t>A10BB09</t>
  </si>
  <si>
    <t>Gliclazide</t>
  </si>
  <si>
    <t>cpr 80 mg</t>
  </si>
  <si>
    <t>A10BD01</t>
  </si>
  <si>
    <r>
      <t xml:space="preserve">Ditta ISTITUTO BIOCHIMICO ITALIANO GIOVANNI LORENZINI S.p.A.  </t>
    </r>
    <r>
      <rPr>
        <sz val="12"/>
        <rFont val="Arial"/>
        <family val="2"/>
      </rPr>
      <t>Via di Fossigniano 2 - 04011 Aprilia (LT)  C.F./P.I. 02578030153 Tel. 06/92150406 Fax 06/92150430</t>
    </r>
  </si>
  <si>
    <r>
      <t xml:space="preserve">Ditta Therabel GiEnne Pharma S.p.A. (già GiEnne Pharma)  </t>
    </r>
    <r>
      <rPr>
        <sz val="12"/>
        <rFont val="Arial"/>
        <family val="2"/>
      </rPr>
      <t>Via Lorenteggio 270/A - 20152 Milano  C.F./P.I. 11957290155 Tel. 02/483161 Fax 02/48301976</t>
    </r>
  </si>
  <si>
    <r>
      <t xml:space="preserve">Ditta ITALFARMACO S.p.A.  </t>
    </r>
    <r>
      <rPr>
        <sz val="12"/>
        <rFont val="Arial"/>
        <family val="2"/>
      </rPr>
      <t xml:space="preserve">Via dei Lavoratori 43 - 20092 Cinisello Balsamo (MI)   C.F./P.I. 00737420158 Tel. 02/64431 Fax 02/64432562 </t>
    </r>
  </si>
  <si>
    <t>026009023</t>
  </si>
  <si>
    <t>026009050</t>
  </si>
  <si>
    <t>N05AL07</t>
  </si>
  <si>
    <t>026009047</t>
  </si>
  <si>
    <t>026009062</t>
  </si>
  <si>
    <t>020846010</t>
  </si>
  <si>
    <t>027208103</t>
  </si>
  <si>
    <t>025852029</t>
  </si>
  <si>
    <t xml:space="preserve">Sirdalud 4 mg </t>
  </si>
  <si>
    <t>Ipsen</t>
  </si>
  <si>
    <t>026999021</t>
  </si>
  <si>
    <t>026999058</t>
  </si>
  <si>
    <t>Decapeptyl 3,75 mg</t>
  </si>
  <si>
    <t>Decapeptyl 11,25 mg</t>
  </si>
  <si>
    <t>Istituto Biochimico Pavese Pharma</t>
  </si>
  <si>
    <t>H04AA01</t>
  </si>
  <si>
    <t>Glucagone</t>
  </si>
  <si>
    <t xml:space="preserve">fiala siringa 1 mg </t>
  </si>
  <si>
    <t>H05BA01</t>
  </si>
  <si>
    <t>Calcitonina (sintetica, di salmone)</t>
  </si>
  <si>
    <t>collirio 3% 10 ml</t>
  </si>
  <si>
    <t>S01EC01</t>
  </si>
  <si>
    <t>027747029</t>
  </si>
  <si>
    <t>027747017</t>
  </si>
  <si>
    <t>029020017</t>
  </si>
  <si>
    <t>Fosipres 20</t>
  </si>
  <si>
    <t>Fosipres 10</t>
  </si>
  <si>
    <t>Fosicombi</t>
  </si>
  <si>
    <t>023417037</t>
  </si>
  <si>
    <t>023418039</t>
  </si>
  <si>
    <t>Spasmomen 40</t>
  </si>
  <si>
    <t>Tazocin 4,5 g</t>
  </si>
  <si>
    <t>cpr  500 mg</t>
  </si>
  <si>
    <t>N03AX12</t>
  </si>
  <si>
    <t>Gabapentin</t>
  </si>
  <si>
    <t>N04AA02</t>
  </si>
  <si>
    <t xml:space="preserve">Biperidene </t>
  </si>
  <si>
    <t>Bosentan</t>
  </si>
  <si>
    <t>C04AX20</t>
  </si>
  <si>
    <t>Buflomedil cloridrato</t>
  </si>
  <si>
    <t>Anaresp siringa preriempita 40 mcg 0,4 ml</t>
  </si>
  <si>
    <t>Anaresp siringa preriempita 50 mcg 0,5 ml</t>
  </si>
  <si>
    <t>Anaresp siringa preriempita 60 mcg 0,3 ml</t>
  </si>
  <si>
    <r>
      <t xml:space="preserve">Ditta BRACCO S.p.A.  </t>
    </r>
    <r>
      <rPr>
        <sz val="12"/>
        <rFont val="Arial"/>
        <family val="2"/>
      </rPr>
      <t>Via Egidio Folli 50 - 20134 Milano  C.F./P.I. 00825120157 Tel. 02/21771 Fax 02/26410678</t>
    </r>
  </si>
  <si>
    <t>Offerta Prot. n° 200502097 CodCli 0000386730 del 15/02/2005 Offerta migliorativa Prot. n° 200505119 CodCli 0000386730 del 26/05/2005  fornitura accettata senza limiti di fatturazione</t>
  </si>
  <si>
    <r>
      <t xml:space="preserve">Ditta Bristol-Myers Squibb S.r.l.  </t>
    </r>
    <r>
      <rPr>
        <sz val="12"/>
        <rFont val="Arial"/>
        <family val="2"/>
      </rPr>
      <t>Via V. Maroso 50 - 00142 Roma  C.F. 00082130592 P.I. 01726510595 Tel. 06/503961 Fax 06/50396565</t>
    </r>
  </si>
  <si>
    <t>Metformina+Glibenclamide</t>
  </si>
  <si>
    <t>cpr riv. (400 + 2,5 mg)</t>
  </si>
  <si>
    <t>A10BG02</t>
  </si>
  <si>
    <t>Rosiglitazone maleato</t>
  </si>
  <si>
    <t>cpr 4 mg</t>
  </si>
  <si>
    <t>IG Vena 1 g 20 ml</t>
  </si>
  <si>
    <t>IG Vena 2,5 g 50 ml</t>
  </si>
  <si>
    <t xml:space="preserve">IG Vena 5 g 100 ml </t>
  </si>
  <si>
    <t>Plusflex 2000 ml</t>
  </si>
  <si>
    <t>Specialflex 1000 ml</t>
  </si>
  <si>
    <t>Specialflex 1500 ml</t>
  </si>
  <si>
    <t>035911015</t>
  </si>
  <si>
    <t>Propofol B.Braun 10 mg/ml 20 ml fiala</t>
  </si>
  <si>
    <t>fiala siringa 0,6 ml 6.400 UI</t>
  </si>
  <si>
    <t>fl/siringa  2.500 U.I.</t>
  </si>
  <si>
    <t xml:space="preserve">fiala 38 mg + 300 mg + 5.000 mcg </t>
  </si>
  <si>
    <t>fiala siringa  0,6 ml. sc / intravasc</t>
  </si>
  <si>
    <t>fiala siringa  0.8 ml. sc / intravasc.</t>
  </si>
  <si>
    <t>022483034</t>
  </si>
  <si>
    <t>Celestone cronodose</t>
  </si>
  <si>
    <t xml:space="preserve">Sodio citrato + k citrato + acido malico + sorbitolo + fruttosio + acido citrico anidro + acido tartarico + sodio bicarbonato Ac. + compl. Vit. </t>
  </si>
  <si>
    <t>buste 5 gr</t>
  </si>
  <si>
    <t>Anaresp penna preriempita 80 mcg monouso</t>
  </si>
  <si>
    <t>Sodio polistirensulfonato</t>
  </si>
  <si>
    <t>Kytril 2 mg</t>
  </si>
  <si>
    <t>Kytril 1 syr 3 mg/1 ml IM</t>
  </si>
  <si>
    <t>Kytril 3 syr 3 mg/1 ml IM</t>
  </si>
  <si>
    <t>Kytril 3 mg/3 ml EV</t>
  </si>
  <si>
    <t>025839263/M</t>
  </si>
  <si>
    <t>004556027</t>
  </si>
  <si>
    <t>Bidiabe compresse</t>
  </si>
  <si>
    <t>Gardenale compresse 50 mg</t>
  </si>
  <si>
    <t>Merrem 1000 mg polv x soluz iniettabile EV</t>
  </si>
  <si>
    <t>fiale i.m.  2 ml 50 mg</t>
  </si>
  <si>
    <t>fiale i.m./i.v. 2 mg</t>
  </si>
  <si>
    <t>fiale i.m./i.v.  5 mg</t>
  </si>
  <si>
    <t>os gtt 1%</t>
  </si>
  <si>
    <t>os gtt 0,2%</t>
  </si>
  <si>
    <t>cpr oroispersibili  5 mg</t>
  </si>
  <si>
    <t>020668063</t>
  </si>
  <si>
    <t>Streptase 1 flac 750000 UI</t>
  </si>
  <si>
    <t>Wyeth Lederle</t>
  </si>
  <si>
    <t>024659118</t>
  </si>
  <si>
    <t>024659120</t>
  </si>
  <si>
    <t>024659183</t>
  </si>
  <si>
    <t>Lederfolin 7,5 mg</t>
  </si>
  <si>
    <t>Tizanidina</t>
  </si>
  <si>
    <t>M03BX05</t>
  </si>
  <si>
    <t>Tiocolchicoside</t>
  </si>
  <si>
    <t xml:space="preserve">cps 4 mg </t>
  </si>
  <si>
    <t>S02AA49</t>
  </si>
  <si>
    <t>aerosol dosato 250 mcg /puff</t>
  </si>
  <si>
    <t>soluz. aerosol 0,025% 2 ml</t>
  </si>
  <si>
    <t>fiale 10 ml i.v. 240 mg</t>
  </si>
  <si>
    <t>cpr div. 20 mg</t>
  </si>
  <si>
    <t>C09AA03</t>
  </si>
  <si>
    <t>Lisinopril</t>
  </si>
  <si>
    <t>cpr  5 mg</t>
  </si>
  <si>
    <t>C09AA04</t>
  </si>
  <si>
    <t>Perindopril</t>
  </si>
  <si>
    <t>C09AA05</t>
  </si>
  <si>
    <t>Ramipril</t>
  </si>
  <si>
    <t>cpr 2.5 mg</t>
  </si>
  <si>
    <t>Aminofillina</t>
  </si>
  <si>
    <t>R03DA08</t>
  </si>
  <si>
    <t>Bamifillina cloridrato</t>
  </si>
  <si>
    <t>confetti 600 mg</t>
  </si>
  <si>
    <t>R05CB01</t>
  </si>
  <si>
    <t>Acetilcisteina</t>
  </si>
  <si>
    <t>cpr efferv. 600 mg</t>
  </si>
  <si>
    <t>R05CB02</t>
  </si>
  <si>
    <t>Bromexina cloridrato</t>
  </si>
  <si>
    <t>fiale i.m e.v. 4 mg</t>
  </si>
  <si>
    <t>sciroppo</t>
  </si>
  <si>
    <t>R05CB03</t>
  </si>
  <si>
    <t>Carbocisteina  sale di lisina monoidrato</t>
  </si>
  <si>
    <t>busta 2,7 g</t>
  </si>
  <si>
    <t>sciroppo 2.7 g monodose</t>
  </si>
  <si>
    <t>R05CB06</t>
  </si>
  <si>
    <t>Ambroxolo cloridrato</t>
  </si>
  <si>
    <t>soluzione 0,75% 40ml</t>
  </si>
  <si>
    <t>031984026/E</t>
  </si>
  <si>
    <t>Zeffix</t>
  </si>
  <si>
    <r>
      <t xml:space="preserve">Ditta Sigma-Tau Industrie Farmaceutiche Riunite S.p.A.  </t>
    </r>
    <r>
      <rPr>
        <sz val="12"/>
        <rFont val="Arial"/>
        <family val="2"/>
      </rPr>
      <t>Via Pontina Km. 30,400 - 00040 Pomezia (RM) C.F. 00410650584 P.I. 00885531004 Tel. 06/91393537 Fax 06/91166955</t>
    </r>
  </si>
  <si>
    <r>
      <t xml:space="preserve">Ditta Astellas Pharma S.p.A.  (già Yamanouchi Pharma S.p.A.) </t>
    </r>
    <r>
      <rPr>
        <sz val="12"/>
        <rFont val="Arial"/>
        <family val="2"/>
      </rPr>
      <t>Via delle Industrie 1 - 20061 Carugate (MI)  P.I. 00789580966 Tel. 02/921381 Fax 02/92138262</t>
    </r>
  </si>
  <si>
    <t>M01AE03</t>
  </si>
  <si>
    <t>Ketoprofene</t>
  </si>
  <si>
    <t>cps 50 mg</t>
  </si>
  <si>
    <t>fiala  im 100 mg</t>
  </si>
  <si>
    <t>Ketoprofene sale di lisina</t>
  </si>
  <si>
    <t>buste 80 mg</t>
  </si>
  <si>
    <t>M01AX17</t>
  </si>
  <si>
    <t>Nimesulide</t>
  </si>
  <si>
    <t>bust. 100 mg</t>
  </si>
  <si>
    <t>Litio carbonato</t>
  </si>
  <si>
    <t>N05AX08</t>
  </si>
  <si>
    <t>Risperidone</t>
  </si>
  <si>
    <t>cpr 3 mg</t>
  </si>
  <si>
    <t>N05AX09</t>
  </si>
  <si>
    <t>Clotiapina</t>
  </si>
  <si>
    <t>os gtt 10 ml 10%</t>
  </si>
  <si>
    <t>N05BA01</t>
  </si>
  <si>
    <t xml:space="preserve">Citalopram Molteni 40 mg compresse riv con film 14 cpr </t>
  </si>
  <si>
    <t>035976012</t>
  </si>
  <si>
    <t>035976024</t>
  </si>
  <si>
    <t>fiala 5 ml 2 mg/ml ev</t>
  </si>
  <si>
    <t>M03AC11</t>
  </si>
  <si>
    <t>Cisatracurio besilato</t>
  </si>
  <si>
    <t>L04AA06</t>
  </si>
  <si>
    <t>Micofenolato mofetile</t>
  </si>
  <si>
    <t>Schering-Plough</t>
  </si>
  <si>
    <t>030725016</t>
  </si>
  <si>
    <t>030725028</t>
  </si>
  <si>
    <t>Ethyol</t>
  </si>
  <si>
    <t>019644057</t>
  </si>
  <si>
    <t>024957060</t>
  </si>
  <si>
    <t>N05BA06</t>
  </si>
  <si>
    <t>Lorazepam</t>
  </si>
  <si>
    <t>cpr 2,5 mg</t>
  </si>
  <si>
    <t>N05BA09</t>
  </si>
  <si>
    <t>Clobazam</t>
  </si>
  <si>
    <t>N05BA11</t>
  </si>
  <si>
    <t>Prazepam</t>
  </si>
  <si>
    <t>N05BA12</t>
  </si>
  <si>
    <t>Alprazolam</t>
  </si>
  <si>
    <t xml:space="preserve">cpr 1 mg </t>
  </si>
  <si>
    <t>cpr 0,25 mg</t>
  </si>
  <si>
    <t>cpr 0,50 mg</t>
  </si>
  <si>
    <t>A13</t>
  </si>
  <si>
    <t>032803088/E</t>
  </si>
  <si>
    <t>032803049/E</t>
  </si>
  <si>
    <t>Zerit 40</t>
  </si>
  <si>
    <t>Zerit 20</t>
  </si>
  <si>
    <t>002992016</t>
  </si>
  <si>
    <t>Amiodarone cloridrato Bioindustria LIM 150 mg/3ml</t>
  </si>
  <si>
    <t>N01AX10</t>
  </si>
  <si>
    <t>N01BB01</t>
  </si>
  <si>
    <r>
      <t xml:space="preserve">Ditta ABIOGEN PHARMA S.p.A.   </t>
    </r>
    <r>
      <rPr>
        <sz val="12"/>
        <rFont val="Arial"/>
        <family val="2"/>
      </rPr>
      <t xml:space="preserve">Via Meucci 36 - 56014 Ospedaletto (Pisa)  C.F. 05200381001 P.I. 01466740501 Tel. 050/3154299 Fax 050/3154291  </t>
    </r>
  </si>
  <si>
    <t>H02AB02</t>
  </si>
  <si>
    <t>035745025/M</t>
  </si>
  <si>
    <t>Copegus</t>
  </si>
  <si>
    <t>028484018</t>
  </si>
  <si>
    <t>028485011</t>
  </si>
  <si>
    <t>Bioplex Epato</t>
  </si>
  <si>
    <t>Bioplex Nefro</t>
  </si>
  <si>
    <t>029231026</t>
  </si>
  <si>
    <t>Addamel N</t>
  </si>
  <si>
    <r>
      <t xml:space="preserve">Ditta Keryos S.p.A.  </t>
    </r>
    <r>
      <rPr>
        <sz val="12"/>
        <rFont val="Arial"/>
        <family val="2"/>
      </rPr>
      <t>Via della Filanda 5 - 20060 Gessate (MI)  C.F./P.I. 13232870157 Tel. 02/959221 Fax 02/95922353</t>
    </r>
  </si>
  <si>
    <t>Metilprednisolone emisuccinato</t>
  </si>
  <si>
    <t>Metilergometrina Maleato</t>
  </si>
  <si>
    <t>Triamcinolone acetonide</t>
  </si>
  <si>
    <t>Mivacurio cloruro</t>
  </si>
  <si>
    <t>R05DA49</t>
  </si>
  <si>
    <t>Diidrocodeina</t>
  </si>
  <si>
    <t>gocce os 1%</t>
  </si>
  <si>
    <t>033954076</t>
  </si>
  <si>
    <t>Tiamina + piridossina + cianocobalamina</t>
  </si>
  <si>
    <t>A11EA</t>
  </si>
  <si>
    <t>Complesso Vitaminico gruppo B</t>
  </si>
  <si>
    <t>fiale 2 ml</t>
  </si>
  <si>
    <t>A11GA01</t>
  </si>
  <si>
    <t>cpr efferv. 1 g</t>
  </si>
  <si>
    <t>Procaptan</t>
  </si>
  <si>
    <t>027511029</t>
  </si>
  <si>
    <t>Vastarel</t>
  </si>
  <si>
    <t>Istituto Biochimico Italiano</t>
  </si>
  <si>
    <t>Nifedicor 50 cps 10 mg</t>
  </si>
  <si>
    <t>Optocain  30 mg/ml senza vasocostrittore</t>
  </si>
  <si>
    <t>031507104</t>
  </si>
  <si>
    <t>Oramorph sol orale 20 mg/ml 20 ml</t>
  </si>
  <si>
    <t>D03AX05</t>
  </si>
  <si>
    <t>Acido jaluronico (sale sodico)</t>
  </si>
  <si>
    <t>pom. 15 g 0,2%</t>
  </si>
  <si>
    <t>garze 20 mg</t>
  </si>
  <si>
    <t>D03AX49</t>
  </si>
  <si>
    <t>Collageno</t>
  </si>
  <si>
    <t>tavolette 250 mg</t>
  </si>
  <si>
    <t>Frumento estratto + fenossietanolo</t>
  </si>
  <si>
    <t>034852069</t>
  </si>
  <si>
    <t>034852119</t>
  </si>
  <si>
    <t>034852210</t>
  </si>
  <si>
    <t>Pegintron</t>
  </si>
  <si>
    <t>013403011</t>
  </si>
  <si>
    <t>Trilafon</t>
  </si>
  <si>
    <t>034459026</t>
  </si>
  <si>
    <t xml:space="preserve">Rebetol </t>
  </si>
  <si>
    <t>fiala 2 mg + solvente</t>
  </si>
  <si>
    <t>fiala 3 mg + solvente</t>
  </si>
  <si>
    <t>fiala 1 ml im 3 mg + 3 mg</t>
  </si>
  <si>
    <t>027015142</t>
  </si>
  <si>
    <t>Humulin I 100U/10ml</t>
  </si>
  <si>
    <t>010058030</t>
  </si>
  <si>
    <t>Mycostatin</t>
  </si>
  <si>
    <t>S01CA05</t>
  </si>
  <si>
    <t>Betametasone + Cloramfenicolo</t>
  </si>
  <si>
    <t>collirio (0.2 g + 0.5 g)</t>
  </si>
  <si>
    <r>
      <t xml:space="preserve">Ditta ALFA WASSERMANN S.p.A.   </t>
    </r>
    <r>
      <rPr>
        <sz val="12"/>
        <rFont val="Arial"/>
        <family val="2"/>
      </rPr>
      <t xml:space="preserve">Via Ragazzi del 99 n° 5 - 40133 Bologna  C.F. 00556960375 P.I. 01189820689 Tel. 051/6489511 Fax 051/6489578  </t>
    </r>
  </si>
  <si>
    <t>Mepivacaina + Adrenalina</t>
  </si>
  <si>
    <t>N02AA01</t>
  </si>
  <si>
    <t>N02AB03</t>
  </si>
  <si>
    <t xml:space="preserve">Fentanil </t>
  </si>
  <si>
    <t>cerotti  25 mcg/h</t>
  </si>
  <si>
    <t>cerotti  50 mcg/h</t>
  </si>
  <si>
    <t>cerotti  75 mcg/h</t>
  </si>
  <si>
    <t>cerotti  100 mcg/h</t>
  </si>
  <si>
    <t>N02AD01</t>
  </si>
  <si>
    <t>Pentazocina lattato</t>
  </si>
  <si>
    <t>N02AE01</t>
  </si>
  <si>
    <t>Buprenorfina cloridrato</t>
  </si>
  <si>
    <t>Nutriplus Lipid senza elettroliti 1250 ml</t>
  </si>
  <si>
    <t>034723054</t>
  </si>
  <si>
    <t>Nutriplus Lipid senza elettroliti 1875 ml</t>
  </si>
  <si>
    <t>034725046</t>
  </si>
  <si>
    <t>Nutriplus Lipid 1250 ml</t>
  </si>
  <si>
    <t>034725059</t>
  </si>
  <si>
    <t>034725061</t>
  </si>
  <si>
    <t>Aureomicina 1% crema oftalmica</t>
  </si>
  <si>
    <t>022531053</t>
  </si>
  <si>
    <t>022531077</t>
  </si>
  <si>
    <t>022531139</t>
  </si>
  <si>
    <t>Tavor 1 mg</t>
  </si>
  <si>
    <t>Tavor 2,5 mg</t>
  </si>
  <si>
    <t>Tavor 4 mg/ml soluzione iniettabile</t>
  </si>
  <si>
    <r>
      <t xml:space="preserve">Ditta CHIESI FARMACEUTICI S.p.A.  </t>
    </r>
    <r>
      <rPr>
        <sz val="12"/>
        <rFont val="Arial"/>
        <family val="2"/>
      </rPr>
      <t>Via Palermo 26/A - 43100 Parma  C.F./P.I. 01513360345 Tel. 0521/2791 Fax 0521/279654</t>
    </r>
  </si>
  <si>
    <t>Somatos IBP IV 3 fl 3 mg + 3f</t>
  </si>
  <si>
    <t>ICN Pharmaceuticals Italy</t>
  </si>
  <si>
    <t xml:space="preserve">flac. sosp. os </t>
  </si>
  <si>
    <t xml:space="preserve">fiala 4,5 g </t>
  </si>
  <si>
    <t>J01DA06</t>
  </si>
  <si>
    <t>Cefuroxima sodica</t>
  </si>
  <si>
    <t>fiala i.v. 1 g</t>
  </si>
  <si>
    <t xml:space="preserve">Prezzo al pubblico conf.   </t>
  </si>
  <si>
    <t>scir. 5% 60 ml flac</t>
  </si>
  <si>
    <t>Bupivacaina 0,25% 10 ml ff</t>
  </si>
  <si>
    <t>029232028/G</t>
  </si>
  <si>
    <t>Bupivacaina 0,50% 10 ml ff</t>
  </si>
  <si>
    <t>032900021</t>
  </si>
  <si>
    <t xml:space="preserve">Trazyl collirio 2% </t>
  </si>
  <si>
    <t>A31</t>
  </si>
  <si>
    <t>034478026</t>
  </si>
  <si>
    <t>cpr 0,125 mg</t>
  </si>
  <si>
    <t>cpr divis. 0,25mg</t>
  </si>
  <si>
    <t>fiale 2 ml 0,5 mg im iv</t>
  </si>
  <si>
    <t>C01AA08</t>
  </si>
  <si>
    <t>Metildigossina</t>
  </si>
  <si>
    <t>cpr 0,1 mg</t>
  </si>
  <si>
    <t>os gtt  6 mg</t>
  </si>
  <si>
    <t>C01BB02</t>
  </si>
  <si>
    <t>Mexiletina</t>
  </si>
  <si>
    <t>cps 200 mg</t>
  </si>
  <si>
    <t>C01BC03</t>
  </si>
  <si>
    <t>Propafenone</t>
  </si>
  <si>
    <t>fiale e.v. 70 mg</t>
  </si>
  <si>
    <t>Viramune</t>
  </si>
  <si>
    <t>033999018</t>
  </si>
  <si>
    <t>020055024</t>
  </si>
  <si>
    <t>Alupent</t>
  </si>
  <si>
    <t>003268024</t>
  </si>
  <si>
    <t>Sympatol</t>
  </si>
  <si>
    <t>020204119</t>
  </si>
  <si>
    <t>Lonarid</t>
  </si>
  <si>
    <t>034090035</t>
  </si>
  <si>
    <t>Mirapexin</t>
  </si>
  <si>
    <t>006979025</t>
  </si>
  <si>
    <t>Buscopan (compresse rivestite)</t>
  </si>
  <si>
    <t>006979037</t>
  </si>
  <si>
    <t xml:space="preserve">Buscopan </t>
  </si>
  <si>
    <t>020949020</t>
  </si>
  <si>
    <t>Guttalax (15 ml)</t>
  </si>
  <si>
    <t>030106013</t>
  </si>
  <si>
    <t>Pradif</t>
  </si>
  <si>
    <t>flacone soluz. acquosa ster. 41% 10 ml</t>
  </si>
  <si>
    <t>flacone os - rettale 300 mg 100 ml</t>
  </si>
  <si>
    <t>flacone os - rettale 300 mg 20 ml</t>
  </si>
  <si>
    <t>fiale 400 mg e.v.</t>
  </si>
  <si>
    <t>fiale 25 mg i.m./i.v.</t>
  </si>
  <si>
    <t>flaconi  e.v. 175 mg</t>
  </si>
  <si>
    <t>fiale e.v. 375 mg</t>
  </si>
  <si>
    <t>026089019</t>
  </si>
  <si>
    <t>Levosulpiride</t>
  </si>
  <si>
    <t>cpr  25 mg</t>
  </si>
  <si>
    <t>cpr  300 mg</t>
  </si>
  <si>
    <t>Ultiva</t>
  </si>
  <si>
    <t>033003017/M</t>
  </si>
  <si>
    <t>033003029/M</t>
  </si>
  <si>
    <t>033003031/M</t>
  </si>
  <si>
    <t>032261063/M</t>
  </si>
  <si>
    <t>Requip</t>
  </si>
  <si>
    <t>034939114/E</t>
  </si>
  <si>
    <t>034939064/E</t>
  </si>
  <si>
    <t>Ventolin</t>
  </si>
  <si>
    <t>Ventolin fiale 100</t>
  </si>
  <si>
    <r>
      <t xml:space="preserve">Ditta SOFAR S.p.A.  </t>
    </r>
    <r>
      <rPr>
        <sz val="12"/>
        <rFont val="Arial"/>
        <family val="2"/>
      </rPr>
      <t>Via Firenze 40 - 20060 Trezzano Rosa (MI)  C.F./P.I. 03428610152 Tel. 02/9093621 Fax 02/92010788</t>
    </r>
  </si>
  <si>
    <t>Anaresp penna preriempita 20 mcg monouso</t>
  </si>
  <si>
    <t>035691447/E</t>
  </si>
  <si>
    <t>035691385/E</t>
  </si>
  <si>
    <t>035691397/E</t>
  </si>
  <si>
    <t>035691409/E</t>
  </si>
  <si>
    <t>035691411/E</t>
  </si>
  <si>
    <t>035691435/E</t>
  </si>
  <si>
    <t>fustini 1900 ml 1%</t>
  </si>
  <si>
    <t>buste 3.5 g</t>
  </si>
  <si>
    <t>V08AA01</t>
  </si>
  <si>
    <t>Sodio amido trizoato + meglumina amido trizoato</t>
  </si>
  <si>
    <t>flacone 100 ml flac. per infusione</t>
  </si>
  <si>
    <t>V08AA03</t>
  </si>
  <si>
    <t>Iodamide</t>
  </si>
  <si>
    <t>028740025</t>
  </si>
  <si>
    <t>017432016</t>
  </si>
  <si>
    <t>Eutirox 100</t>
  </si>
  <si>
    <t>027593045</t>
  </si>
  <si>
    <t>Isocolan</t>
  </si>
  <si>
    <t>029612013</t>
  </si>
  <si>
    <t>Naloxone Cloridrato Molteni fiale 0,4 mg/1 ml</t>
  </si>
  <si>
    <t>023789011</t>
  </si>
  <si>
    <t>Nefluan pomata tubo gr 10</t>
  </si>
  <si>
    <t>Argento colloidale + benzoile perossido idrato</t>
  </si>
  <si>
    <t>Gemcitabina</t>
  </si>
  <si>
    <t xml:space="preserve">Gemcitabina </t>
  </si>
  <si>
    <t>Melfalan</t>
  </si>
  <si>
    <t>L01BA03</t>
  </si>
  <si>
    <t>Raltitrexed</t>
  </si>
  <si>
    <t>Dalteparina sodica</t>
  </si>
  <si>
    <t>cpr bisecabili 400 mg cessione regolata</t>
  </si>
  <si>
    <t>035370067</t>
  </si>
  <si>
    <t>Metalyse</t>
  </si>
  <si>
    <t>flac. os sosp. (400 mg + 80 mg)</t>
  </si>
  <si>
    <t>J01FA01</t>
  </si>
  <si>
    <t>Eritromicina etilsuccinato</t>
  </si>
  <si>
    <t>flac. sosp os.  10%</t>
  </si>
  <si>
    <t>J01FA09</t>
  </si>
  <si>
    <t>Claritromicina</t>
  </si>
  <si>
    <t>fiale 500 mg e.v.</t>
  </si>
  <si>
    <t>flac. sosp. gran. 2,5%</t>
  </si>
  <si>
    <t>J01FA10</t>
  </si>
  <si>
    <t>Azitromicina</t>
  </si>
  <si>
    <t>J01FF01</t>
  </si>
  <si>
    <t xml:space="preserve">Kogenate Bayer 1.000 µl   con siringa pre-riempita </t>
  </si>
  <si>
    <t xml:space="preserve">Kogenate Bayer 500 µl  con siringa pre-riempita </t>
  </si>
  <si>
    <t xml:space="preserve">Kogenate Bayer 250 µl  con siringa pre-riempita </t>
  </si>
  <si>
    <t>Ofloxacina</t>
  </si>
  <si>
    <t>S01BA01</t>
  </si>
  <si>
    <t>Janssen-Cilag</t>
  </si>
  <si>
    <t>025373073</t>
  </si>
  <si>
    <t>025373010</t>
  </si>
  <si>
    <t>025333016</t>
  </si>
  <si>
    <t>fiala iv 100 mg</t>
  </si>
  <si>
    <t>H02AB13</t>
  </si>
  <si>
    <t>Deflazacort</t>
  </si>
  <si>
    <t>cpr 6 mg</t>
  </si>
  <si>
    <t>H02BX01</t>
  </si>
  <si>
    <t>Metilprednisolone + Lidocaina</t>
  </si>
  <si>
    <t>Poractant alfa fosfolipidi di polmone suino</t>
  </si>
  <si>
    <t>fiale 120 mg / 1,5 ml</t>
  </si>
  <si>
    <t>fiale 240 mg / 3 ml</t>
  </si>
  <si>
    <t>R07AA49</t>
  </si>
  <si>
    <t>fiale e.v. 50 ml 1g</t>
  </si>
  <si>
    <t>R07AX</t>
  </si>
  <si>
    <t>Bupivacaina cloridrato</t>
  </si>
  <si>
    <t>fiale 0.25 % 10 ml</t>
  </si>
  <si>
    <t>fiale 0.50 % 10 ml</t>
  </si>
  <si>
    <t>Bupivacaina cloridrato iperbarica</t>
  </si>
  <si>
    <t>fiala 1% 2 ml</t>
  </si>
  <si>
    <t>N01BB02</t>
  </si>
  <si>
    <t>fiala  2% 5 ml</t>
  </si>
  <si>
    <t>flaconi  2% 50 ml</t>
  </si>
  <si>
    <t>spray 10% 50/60  ml</t>
  </si>
  <si>
    <t>pomata chirurgica 1% 100 g</t>
  </si>
  <si>
    <t>N01BB03</t>
  </si>
  <si>
    <t>Mepivacaina cloridrato</t>
  </si>
  <si>
    <t>fiala 1% 5 ml</t>
  </si>
  <si>
    <t>fiala 1% 10 ml</t>
  </si>
  <si>
    <t>fiala 2% 5 ml</t>
  </si>
  <si>
    <t>fiala 2% 10 ml</t>
  </si>
  <si>
    <t>tubo fiala 3% 1,8 ml</t>
  </si>
  <si>
    <t>N01BB09</t>
  </si>
  <si>
    <t>fiala  2 mg/ ml 10 ml</t>
  </si>
  <si>
    <t>fiala  7,5 mg/ ml 10 ml</t>
  </si>
  <si>
    <t>N01BB10</t>
  </si>
  <si>
    <t>fiala 2,5 mg /ml</t>
  </si>
  <si>
    <t xml:space="preserve">fiala 5 mg/ml </t>
  </si>
  <si>
    <t>fiala 7,5 mg/ml</t>
  </si>
  <si>
    <t>N01BB20</t>
  </si>
  <si>
    <t>Acesistem Sigma Tau cpr 20/12,5 mg</t>
  </si>
  <si>
    <t>025725045</t>
  </si>
  <si>
    <t>Naprilene Sigma Tau cpr 5 mg</t>
  </si>
  <si>
    <t>cpr 250 mg</t>
  </si>
  <si>
    <t>C02AC01</t>
  </si>
  <si>
    <t>Clonidina</t>
  </si>
  <si>
    <t>cpr 0,15 mg</t>
  </si>
  <si>
    <t>fiale 1 ml sc im iv 0,15 mg</t>
  </si>
  <si>
    <t>sist. trasnsd. 2,5 mg</t>
  </si>
  <si>
    <t>sist. trasnsd. 5 mg</t>
  </si>
  <si>
    <t>C02CA04</t>
  </si>
  <si>
    <t>Doxazosin</t>
  </si>
  <si>
    <t>cpr divis. 2 mg</t>
  </si>
  <si>
    <t>cpr divis.4 mg</t>
  </si>
  <si>
    <t>C02CA06</t>
  </si>
  <si>
    <t>Urapidil</t>
  </si>
  <si>
    <t>026214039</t>
  </si>
  <si>
    <t xml:space="preserve">Periplum </t>
  </si>
  <si>
    <t>Longastatina</t>
  </si>
  <si>
    <t>027184049</t>
  </si>
  <si>
    <t>027104090</t>
  </si>
  <si>
    <t>S01BA02</t>
  </si>
  <si>
    <t>Ibopamina cloridrato</t>
  </si>
  <si>
    <t>flac 2% collirio</t>
  </si>
  <si>
    <t>S01GA01</t>
  </si>
  <si>
    <t>Nafazolina nitrato</t>
  </si>
  <si>
    <t>S01GA51</t>
  </si>
  <si>
    <t>Nafazolina + tonzilamina</t>
  </si>
  <si>
    <t>S01HA02</t>
  </si>
  <si>
    <t>Oxibuprocaina</t>
  </si>
  <si>
    <t>soluzione oftalmica 0,4%</t>
  </si>
  <si>
    <t>025278084</t>
  </si>
  <si>
    <t>Tildiem 300 mg capsule rilascio prolungato</t>
  </si>
  <si>
    <t>crema + cerotti</t>
  </si>
  <si>
    <t>N01BB52</t>
  </si>
  <si>
    <t>Neomicina + fluocinolone acetonide + lidocaina</t>
  </si>
  <si>
    <t>Bactrim Forte</t>
  </si>
  <si>
    <t>028313017</t>
  </si>
  <si>
    <t>021978061</t>
  </si>
  <si>
    <t>Bactrim Perfusione</t>
  </si>
  <si>
    <t>Toradiur</t>
  </si>
  <si>
    <t>028252029</t>
  </si>
  <si>
    <t>021409305</t>
  </si>
  <si>
    <t>033577180/M</t>
  </si>
  <si>
    <t>033577305/M</t>
  </si>
  <si>
    <t>Ratacand 8</t>
  </si>
  <si>
    <t>Ratacand 16</t>
  </si>
  <si>
    <t>022609022</t>
  </si>
  <si>
    <t>Revivan 200</t>
  </si>
  <si>
    <t>A/H</t>
  </si>
  <si>
    <t>026471021</t>
  </si>
  <si>
    <t>026471019</t>
  </si>
  <si>
    <t>Zoladex 10.8</t>
  </si>
  <si>
    <t>Zoladex 3.6</t>
  </si>
  <si>
    <t>A51</t>
  </si>
  <si>
    <t>027756028</t>
  </si>
  <si>
    <t>Emla 2,5% + 2,5% crema</t>
  </si>
  <si>
    <t>021553033</t>
  </si>
  <si>
    <t>021553021</t>
  </si>
  <si>
    <t>Entumin 40 mg/4 ml soluzione iniettabile</t>
  </si>
  <si>
    <t>Entumin 100 mg/ml gocce orali, soluzione</t>
  </si>
  <si>
    <t>028824023</t>
  </si>
  <si>
    <t>028824011</t>
  </si>
  <si>
    <t>Leponex 100 mg compresse</t>
  </si>
  <si>
    <t>Leponex 25 mg compresse</t>
  </si>
  <si>
    <t>027917018</t>
  </si>
  <si>
    <t>Voltaren Ofta 5 ml</t>
  </si>
  <si>
    <t>027660099</t>
  </si>
  <si>
    <t>035691359/E</t>
  </si>
  <si>
    <t xml:space="preserve">cpr  300 mg </t>
  </si>
  <si>
    <t>Uniprildiur 2,5 mg</t>
  </si>
  <si>
    <t>Uniprildiur 5 mg</t>
  </si>
  <si>
    <t>Fitomenadione</t>
  </si>
  <si>
    <t>fiale 1 ml  10 mg</t>
  </si>
  <si>
    <t>gtt 2,5 ml 2%</t>
  </si>
  <si>
    <t>B02BC99</t>
  </si>
  <si>
    <t>Colla di fibrina</t>
  </si>
  <si>
    <t>fiale 0,5 ml</t>
  </si>
  <si>
    <t>B03AA07</t>
  </si>
  <si>
    <t xml:space="preserve">Ferroso solfato </t>
  </si>
  <si>
    <t>cpr 525 mg</t>
  </si>
  <si>
    <t>B03BA01</t>
  </si>
  <si>
    <t>Cianocobalamina</t>
  </si>
  <si>
    <t>B03BA03</t>
  </si>
  <si>
    <t>Idroxocobalamina</t>
  </si>
  <si>
    <t>B03BB01</t>
  </si>
  <si>
    <t>022483111</t>
  </si>
  <si>
    <t>B05BA04</t>
  </si>
  <si>
    <t>Proteine idrolisate</t>
  </si>
  <si>
    <t>flac 10 % 500 ml</t>
  </si>
  <si>
    <t>B05BA10</t>
  </si>
  <si>
    <t>B05XA30</t>
  </si>
  <si>
    <t>034447019</t>
  </si>
  <si>
    <t>Celluvisc collirio 1%</t>
  </si>
  <si>
    <t>Ciclolux collirio 1%</t>
  </si>
  <si>
    <t>019163017</t>
  </si>
  <si>
    <t>027234020</t>
  </si>
  <si>
    <t>Exocin pomata oftalmica 0,3% (3,5g)</t>
  </si>
  <si>
    <t>027234032</t>
  </si>
  <si>
    <t xml:space="preserve">Exocin collirio 0,3% </t>
  </si>
  <si>
    <t>000248056</t>
  </si>
  <si>
    <t xml:space="preserve">Pilocarpina Lux collirio 2% </t>
  </si>
  <si>
    <t>Dediol compresse 0,25 mcg</t>
  </si>
  <si>
    <t>fiala i.m./i.v. 0,4 mg</t>
  </si>
  <si>
    <t>flac 20 g / 500 ml e.v.</t>
  </si>
  <si>
    <t>sciroppo (sorbitolo 70%) 200 ml 0,3%</t>
  </si>
  <si>
    <t>Xantopterina + retinolo + riboflavina + ergocalciferolo + calcio pantotenato + alfatocoferolo</t>
  </si>
  <si>
    <t>Bioindustria L.I.M.</t>
  </si>
  <si>
    <t>026663029</t>
  </si>
  <si>
    <t>023868021</t>
  </si>
  <si>
    <t>Dalacin C Fosfato 600 mg 4 ml</t>
  </si>
  <si>
    <t>027276031</t>
  </si>
  <si>
    <t>027276082</t>
  </si>
  <si>
    <t>A05AA02</t>
  </si>
  <si>
    <t>Acido ursodesossicolico</t>
  </si>
  <si>
    <t>cps/cpr 150 mg</t>
  </si>
  <si>
    <t>cps/cpr 300 mg</t>
  </si>
  <si>
    <t>cps/cpr 450 mg ril. cont.</t>
  </si>
  <si>
    <t>A06AB06</t>
  </si>
  <si>
    <t>Senna (sennoside A e B)</t>
  </si>
  <si>
    <t>cpr 12 mg</t>
  </si>
  <si>
    <t>A06AB08</t>
  </si>
  <si>
    <t>Sodio picosulfato</t>
  </si>
  <si>
    <t>gtt</t>
  </si>
  <si>
    <t>A06AD10</t>
  </si>
  <si>
    <t>Sodio fosfato acido monoidrato +  disodio fosfato eptaidrato</t>
  </si>
  <si>
    <t>buste 20 ml</t>
  </si>
  <si>
    <t>A06AD11</t>
  </si>
  <si>
    <t xml:space="preserve">Lattulosio liquido  </t>
  </si>
  <si>
    <t>sciroppo 66.7%</t>
  </si>
  <si>
    <t>A06AD65</t>
  </si>
  <si>
    <t>Macrogol (4000) + sodio solfato anidro + sodio carbonato acido + sodio cloruro + potassio cloruro</t>
  </si>
  <si>
    <t>buste os 34,8 g</t>
  </si>
  <si>
    <t>A06AG01</t>
  </si>
  <si>
    <t>flac  10 ml 100 UI/ml</t>
  </si>
  <si>
    <t>fiala-siringa   8.000 UI 0,8 ml</t>
  </si>
  <si>
    <t>fiala-siringa   6.000 UI 0,6 ml</t>
  </si>
  <si>
    <t>fiala-siringa   4.000 UI 0,4 ml</t>
  </si>
  <si>
    <t>Deticene flacone 100 mg</t>
  </si>
  <si>
    <t>020445021</t>
  </si>
  <si>
    <t>Tranquirit flacone 20 ml (5mg/ml)</t>
  </si>
  <si>
    <t>025278060</t>
  </si>
  <si>
    <t>025278058</t>
  </si>
  <si>
    <t>Difix 30 cps 0,25 mcg</t>
  </si>
  <si>
    <t>027231036</t>
  </si>
  <si>
    <t>Difix 30 cps 0,5 mcg</t>
  </si>
  <si>
    <t>020854028</t>
  </si>
  <si>
    <t>020854081</t>
  </si>
  <si>
    <t>020854055</t>
  </si>
  <si>
    <t>Inderal</t>
  </si>
  <si>
    <t>Inderal graduale 80 mg</t>
  </si>
  <si>
    <t>Inderal iniettabile</t>
  </si>
  <si>
    <t>032944112</t>
  </si>
  <si>
    <t>032944035</t>
  </si>
  <si>
    <t>032944050</t>
  </si>
  <si>
    <t>032944100/N</t>
  </si>
  <si>
    <t>031251010</t>
  </si>
  <si>
    <t>Seroquel 25 mg</t>
  </si>
  <si>
    <t>Seroquel 100 mg</t>
  </si>
  <si>
    <t>Seroquel 200 mg</t>
  </si>
  <si>
    <t>Seroquel 300 mg</t>
  </si>
  <si>
    <t>Tomudex 2 mg polvere x soluz. per infusione</t>
  </si>
  <si>
    <t>30</t>
  </si>
  <si>
    <t>A37</t>
  </si>
  <si>
    <t>032248027/M</t>
  </si>
  <si>
    <t>032248104/M</t>
  </si>
  <si>
    <t>Immunoglobulina umana antitetanica</t>
  </si>
  <si>
    <t>os soluzione 20 mg/ml</t>
  </si>
  <si>
    <t>fiala 0,05 mg/ml</t>
  </si>
  <si>
    <t>fiala 0,1 mg/ml</t>
  </si>
  <si>
    <t>flac. liof. i.v. 10 mg</t>
  </si>
  <si>
    <t>flac. liof. i.v. 50 mg</t>
  </si>
  <si>
    <t>soluz. pronta e.v. 10mg/5ml</t>
  </si>
  <si>
    <t>soluz. pronta e.v. 50mg/ 25ml</t>
  </si>
  <si>
    <t>flac. 10 ml i.v. 20 mg</t>
  </si>
  <si>
    <t>fiale 10 mg e.v.</t>
  </si>
  <si>
    <t>N07AA02</t>
  </si>
  <si>
    <t>Piridostigmina bromuro</t>
  </si>
  <si>
    <t>N07BB01</t>
  </si>
  <si>
    <t>Disulfiran</t>
  </si>
  <si>
    <t>cpr solub. 400 mg</t>
  </si>
  <si>
    <t>N07BB04</t>
  </si>
  <si>
    <t xml:space="preserve">Naltrexone </t>
  </si>
  <si>
    <t>036458014</t>
  </si>
  <si>
    <t>036458040</t>
  </si>
  <si>
    <t>036458077</t>
  </si>
  <si>
    <t>Fraxodi 11.400 UI</t>
  </si>
  <si>
    <t>Tau-Tux Biofutura gocce 30 ml</t>
  </si>
  <si>
    <t>028776019</t>
  </si>
  <si>
    <t>030063059</t>
  </si>
  <si>
    <t>Gentalyn crema 30 g</t>
  </si>
  <si>
    <t>Ribomicin 10 ml</t>
  </si>
  <si>
    <t>Ribomicin</t>
  </si>
  <si>
    <t xml:space="preserve">Natrilix compresse </t>
  </si>
  <si>
    <t>A10AD04</t>
  </si>
  <si>
    <t>Roferon-A 9MIU UI Syr</t>
  </si>
  <si>
    <t>028282376</t>
  </si>
  <si>
    <t>flac 300 mg 100 ml</t>
  </si>
  <si>
    <t>034769113/M</t>
  </si>
  <si>
    <t>034769238/M</t>
  </si>
  <si>
    <t>Enterogermina 2 miliardi 5 ml flaconcini os</t>
  </si>
  <si>
    <t>013046038</t>
  </si>
  <si>
    <r>
      <t xml:space="preserve">Ditta Valeant Pharmaceuticals Italy S.r.l. (già ICN Pharmaceuticals Italy S.r.l.)  </t>
    </r>
    <r>
      <rPr>
        <sz val="12"/>
        <rFont val="Arial"/>
        <family val="2"/>
      </rPr>
      <t>Via Vittor Pisani 19 - 20124 Milano  C.F./P.I. 00811460153 Tel. 02/6787711 Fax 02/67877144</t>
    </r>
  </si>
  <si>
    <t>022999027</t>
  </si>
  <si>
    <t>Lioresal 10 mg compresse</t>
  </si>
  <si>
    <t>035724121/E</t>
  </si>
  <si>
    <t>035724069/E</t>
  </si>
  <si>
    <t>024582076</t>
  </si>
  <si>
    <t>Eposerin fl  1 g IM</t>
  </si>
  <si>
    <t>034624460/M</t>
  </si>
  <si>
    <t>Celebrex 20 cps x 200 mg</t>
  </si>
  <si>
    <t>013092010</t>
  </si>
  <si>
    <t>Epargriseovit 6 fl IM/EV adulti</t>
  </si>
  <si>
    <t>027069018</t>
  </si>
  <si>
    <t>Isosorbide dinitrato</t>
  </si>
  <si>
    <t>cpr subl. 5 mg</t>
  </si>
  <si>
    <t>C01DA14</t>
  </si>
  <si>
    <t>Isosorbide mononitrato</t>
  </si>
  <si>
    <t>cps retard 60 mg</t>
  </si>
  <si>
    <t>cps retard 50 mg</t>
  </si>
  <si>
    <t>C01EB07</t>
  </si>
  <si>
    <t>flaconi 5 g 50 ml</t>
  </si>
  <si>
    <t>C01EB10</t>
  </si>
  <si>
    <t>Adenosina</t>
  </si>
  <si>
    <t>flac.  500 mg</t>
  </si>
  <si>
    <t>fiala 10 ml iv 1 g</t>
  </si>
  <si>
    <t>flac 4 mg</t>
  </si>
  <si>
    <t>M09AX01</t>
  </si>
  <si>
    <t>fiale 20 mg 2 ml</t>
  </si>
  <si>
    <t>N01AB07</t>
  </si>
  <si>
    <t>Desflurano</t>
  </si>
  <si>
    <t>flac 240 ml</t>
  </si>
  <si>
    <t>N01AB08</t>
  </si>
  <si>
    <t>Sevoflurane</t>
  </si>
  <si>
    <t>flaconi 250 ml</t>
  </si>
  <si>
    <t>Flurbiprofene</t>
  </si>
  <si>
    <t>N01AF03</t>
  </si>
  <si>
    <t>Tiopentale sodico</t>
  </si>
  <si>
    <t>fiale e.v. 0.5 g</t>
  </si>
  <si>
    <t>N01AH01</t>
  </si>
  <si>
    <t>fiala i.m. 50 mg/ml</t>
  </si>
  <si>
    <t>Alven  compresse</t>
  </si>
  <si>
    <t>Caelyx 25 ml</t>
  </si>
  <si>
    <t>Piperacillina + Tazobactam</t>
  </si>
  <si>
    <t>fiala 2,25 g i.m. e.v.</t>
  </si>
  <si>
    <t>J01DA04</t>
  </si>
  <si>
    <t>Cefazolina sodica</t>
  </si>
  <si>
    <t>J01DA08</t>
  </si>
  <si>
    <t>Cefacloro  monoidrato</t>
  </si>
  <si>
    <t>5% os sospensione</t>
  </si>
  <si>
    <t>J01DA10</t>
  </si>
  <si>
    <t>Cefotaxime</t>
  </si>
  <si>
    <t>J01DA11</t>
  </si>
  <si>
    <t>Lidofast gel 15 gr 2,5%</t>
  </si>
  <si>
    <t>029215035/G</t>
  </si>
  <si>
    <t>Lidocaina 2% 5 ml ff</t>
  </si>
  <si>
    <r>
      <t xml:space="preserve">Ditta CRINOS S.p.A.  </t>
    </r>
    <r>
      <rPr>
        <sz val="12"/>
        <rFont val="Arial"/>
        <family val="2"/>
      </rPr>
      <t>Via Pavia 6 - 20136 Milano  C.F./P.I. 03481280968 Tel. 02/89421721 Fax 02/89428428</t>
    </r>
  </si>
  <si>
    <t>Asalex 7 clismi 2 g</t>
  </si>
  <si>
    <t>Mistral 10 fl soluz iniett 100 mg/2 ml</t>
  </si>
  <si>
    <t>Mistral 4 fl soluz iniett 300 mg/3 ml</t>
  </si>
  <si>
    <r>
      <t xml:space="preserve">Ditta FISIOPHARMA S.r.l.  </t>
    </r>
    <r>
      <rPr>
        <sz val="12"/>
        <rFont val="Arial"/>
        <family val="2"/>
      </rPr>
      <t>Via Carnevali 116 - 20158 Milano  C.F./P.I. 02580140651 Tel. 02/39322072 Fax 02/39322898</t>
    </r>
  </si>
  <si>
    <t>non disponibile. Vedi Determina AIFA circa la fornitura gratuita del Deticene dietro specifica richiesta delle strutture sanitarie ed ospedaliere.</t>
  </si>
  <si>
    <t>Anaresp siringa preriempita 80 mcg 0,4 ml</t>
  </si>
  <si>
    <t>Anaresp siringa preriempita 100 mcg 0,5 ml</t>
  </si>
  <si>
    <t>N06AA09</t>
  </si>
  <si>
    <t>Amitriptilina</t>
  </si>
  <si>
    <t>os gtt 20 ml 4%</t>
  </si>
  <si>
    <t>N06AB03</t>
  </si>
  <si>
    <t>Fluoxetina cloridrato</t>
  </si>
  <si>
    <t>cpr solubili 20 mg</t>
  </si>
  <si>
    <t>N06AB04</t>
  </si>
  <si>
    <t>Citalopram</t>
  </si>
  <si>
    <t>4% gtt</t>
  </si>
  <si>
    <t>N06AB05</t>
  </si>
  <si>
    <t>Paroxetina</t>
  </si>
  <si>
    <t>N06AB06</t>
  </si>
  <si>
    <t>Sertralina cloridrato</t>
  </si>
  <si>
    <t>N06AB08</t>
  </si>
  <si>
    <t>Fluvoxamina maleato</t>
  </si>
  <si>
    <t>N06AX05</t>
  </si>
  <si>
    <t>Trazodone</t>
  </si>
  <si>
    <t>cpr  75 mg</t>
  </si>
  <si>
    <t>f iala 50 mg</t>
  </si>
  <si>
    <t>os gtt  2,5%</t>
  </si>
  <si>
    <t>N06AX49</t>
  </si>
  <si>
    <t>Ademetionina busilato</t>
  </si>
  <si>
    <t>fiale i.m./e.v. 500 mg</t>
  </si>
  <si>
    <t>Unità conf.</t>
  </si>
  <si>
    <t>Prezzo confezione offerto</t>
  </si>
  <si>
    <t>R03AC13</t>
  </si>
  <si>
    <t>Formoterolo</t>
  </si>
  <si>
    <t>spray 12 mcg/spruzzo</t>
  </si>
  <si>
    <t>R03AK04</t>
  </si>
  <si>
    <t>soluzione 15 ml per os e aerosol</t>
  </si>
  <si>
    <t>R03AK06</t>
  </si>
  <si>
    <t xml:space="preserve">Salmeterolo + fluticasone </t>
  </si>
  <si>
    <t>spray 25/ 125 mcg</t>
  </si>
  <si>
    <t>R03AK08</t>
  </si>
  <si>
    <t>Budesonide + formoterolo</t>
  </si>
  <si>
    <t>fiala im 3 mg 3 ml</t>
  </si>
  <si>
    <t xml:space="preserve">cpr. 2 mg </t>
  </si>
  <si>
    <t>A04AA03</t>
  </si>
  <si>
    <t>Tropisetron</t>
  </si>
  <si>
    <t>fiale s.c. 5 mg/ml</t>
  </si>
  <si>
    <t>cpr gastror. 500 mg</t>
  </si>
  <si>
    <t>flac os gtt 40 ml 20%</t>
  </si>
  <si>
    <t>035691132/E</t>
  </si>
  <si>
    <t>035691157/E</t>
  </si>
  <si>
    <t>035691171/E</t>
  </si>
  <si>
    <t>035691195/E</t>
  </si>
  <si>
    <t>035691219/E</t>
  </si>
  <si>
    <t>Anaresp siringa preriempita 10 mcg 0,4 ml</t>
  </si>
  <si>
    <t>031647047</t>
  </si>
  <si>
    <t>Bupixamol 5 mg/ml soluzione iniettabile c/adr 1:200000 fiale 10 ml</t>
  </si>
  <si>
    <t>031647050</t>
  </si>
  <si>
    <t>S01CA01</t>
  </si>
  <si>
    <t>collirio 5 ml</t>
  </si>
  <si>
    <t>pomata oft.</t>
  </si>
  <si>
    <t>Vincristina flc 2 mg</t>
  </si>
  <si>
    <t>035628179</t>
  </si>
  <si>
    <t>Vfend 28 cpr x 200 mg</t>
  </si>
  <si>
    <t>cps 25 mg</t>
  </si>
  <si>
    <t>Ibuprofene</t>
  </si>
  <si>
    <t>M01AB55</t>
  </si>
  <si>
    <t>fiala-siringa   3.000 UI 0,3 ml</t>
  </si>
  <si>
    <t>fiala-siringa   5.000 UI 0,5 ml</t>
  </si>
  <si>
    <t>fiale e.v /s.c.  40.000 U.I./ml 1 ml</t>
  </si>
  <si>
    <t>S01EB01</t>
  </si>
  <si>
    <t>Pilocarpina cloridrato</t>
  </si>
  <si>
    <t>010852034</t>
  </si>
  <si>
    <t>Salbutamolo + Ipratropio bromuro</t>
  </si>
  <si>
    <t>Budesonide</t>
  </si>
  <si>
    <t>R03BA02</t>
  </si>
  <si>
    <t>B05BA01</t>
  </si>
  <si>
    <t>V03AB32</t>
  </si>
  <si>
    <t>026890172</t>
  </si>
  <si>
    <t>026890083</t>
  </si>
  <si>
    <t>026890158</t>
  </si>
  <si>
    <t>Clopixol 20 mg/ml</t>
  </si>
  <si>
    <t>Clopixol Acupase</t>
  </si>
  <si>
    <t>Clopixol 200 mg/ml</t>
  </si>
  <si>
    <t>Malesci</t>
  </si>
  <si>
    <t>011226026</t>
  </si>
  <si>
    <t>Aminomal fiale EV 240 mg</t>
  </si>
  <si>
    <t>027225010</t>
  </si>
  <si>
    <t>027225034</t>
  </si>
  <si>
    <t xml:space="preserve">fiala/ siringa ev/sc  4.000 U.I. </t>
  </si>
  <si>
    <t xml:space="preserve">fiala/ siringa ev/sc  3.000 U.I. </t>
  </si>
  <si>
    <t xml:space="preserve">fiala/ siringa ev/sc  2.000 U.I. </t>
  </si>
  <si>
    <t xml:space="preserve">fiala/ siringa ev/sc  1.000 U.I. </t>
  </si>
  <si>
    <t>034676080</t>
  </si>
  <si>
    <t>Renagel 800 mg</t>
  </si>
  <si>
    <t>Ebewe Italia</t>
  </si>
  <si>
    <t>035744010/G</t>
  </si>
  <si>
    <t>fiale 100 mg/5ml</t>
  </si>
  <si>
    <t>L02AB02</t>
  </si>
  <si>
    <t>buste gran. os 1 g</t>
  </si>
  <si>
    <t>L02BA01</t>
  </si>
  <si>
    <t>Tamoxifene</t>
  </si>
  <si>
    <t>Anaresp siringa preriempita 150 mcg 0,3 ml</t>
  </si>
  <si>
    <t>Anaresp siringa preriempita 300 mcg 0,6 ml</t>
  </si>
  <si>
    <t>Amersham Health</t>
  </si>
  <si>
    <t>025477035</t>
  </si>
  <si>
    <t>Grifols Italia</t>
  </si>
  <si>
    <t>034611018</t>
  </si>
  <si>
    <t>Albumina Grifols 20% 50 ml</t>
  </si>
  <si>
    <t>A15</t>
  </si>
  <si>
    <t>033866043</t>
  </si>
  <si>
    <t>Fanhdi 250 UI</t>
  </si>
  <si>
    <t>Caverject Multipack 10 mcg</t>
  </si>
  <si>
    <t>027428010</t>
  </si>
  <si>
    <t>027428022</t>
  </si>
  <si>
    <t>Atropina Lux collirio 0,5%</t>
  </si>
  <si>
    <t>Allergan</t>
  </si>
  <si>
    <t>fiale  e.v.  2 mg</t>
  </si>
  <si>
    <t xml:space="preserve">Vinorelbina </t>
  </si>
  <si>
    <t xml:space="preserve">Epirubicina </t>
  </si>
  <si>
    <t>Solu-Cortef 500 mg 4 ml</t>
  </si>
  <si>
    <t>Solu-Cortef 100 mg 2 ml</t>
  </si>
  <si>
    <t>025308038</t>
  </si>
  <si>
    <t>Ibustrin AS 30 cpr 200 mg</t>
  </si>
  <si>
    <t>032949012/M</t>
  </si>
  <si>
    <t>032949024/M</t>
  </si>
  <si>
    <t>Campto 40 mg</t>
  </si>
  <si>
    <t>033219015/M</t>
  </si>
  <si>
    <t>Xalatan flc collirio 2,5 ml 0,05%</t>
  </si>
  <si>
    <t>020601035</t>
  </si>
  <si>
    <t>Lincocin 600 mg 2 ml</t>
  </si>
  <si>
    <t>035410048/M</t>
  </si>
  <si>
    <t>Kabiven 1026</t>
  </si>
  <si>
    <t>fiala (40 mg + 10 mg)</t>
  </si>
  <si>
    <t>Idrocortisone emisuccinato sodico s/alcool benzilico</t>
  </si>
  <si>
    <t>fiala retard  40 mg /1 ml</t>
  </si>
  <si>
    <t>fiale e.v  (2.000 mg + 200 mg)</t>
  </si>
  <si>
    <t>cps 5 mg</t>
  </si>
  <si>
    <t>fiale 2 ml 15 mg im</t>
  </si>
  <si>
    <t>B03XA01</t>
  </si>
  <si>
    <t>Epoetina alfa</t>
  </si>
  <si>
    <t xml:space="preserve">Miscela di aminoacidi liofilizzati per insufficienza renale </t>
  </si>
  <si>
    <t>Lisina acetilsalicilato</t>
  </si>
  <si>
    <t>buste os 1g</t>
  </si>
  <si>
    <t>N02BB02</t>
  </si>
  <si>
    <t>Metamizolo sodico</t>
  </si>
  <si>
    <t>027984018</t>
  </si>
  <si>
    <t>Fresenius Kabi Italia</t>
  </si>
  <si>
    <t>Soluvit</t>
  </si>
  <si>
    <t>032247049</t>
  </si>
  <si>
    <t>034660100</t>
  </si>
  <si>
    <t>Haes Steril 10%</t>
  </si>
  <si>
    <t>Offerta Prot. n° 7658 PF/bl del 14/02/2005 Pratica 7744 Offerta migliorativa Prot. n° 7658 PF/bl del 25/05/2005 Pratica 7744 fornitura accettata senza limiti di fatturazione</t>
  </si>
  <si>
    <r>
      <t xml:space="preserve">Ditta JANSSEN-CILAG S.p.A.  </t>
    </r>
    <r>
      <rPr>
        <sz val="12"/>
        <rFont val="Arial"/>
        <family val="2"/>
      </rPr>
      <t>Via Buonarrotti 23 - 20093 Cologno Monzese (MI)  C.F. 00962280590 P.I. 02707070963 Tel. 02/25101 Fax 02/2510438</t>
    </r>
  </si>
  <si>
    <t>H02AB09</t>
  </si>
  <si>
    <t>D06BA01</t>
  </si>
  <si>
    <t>Sulfadiazina argentica</t>
  </si>
  <si>
    <t>crema   1%</t>
  </si>
  <si>
    <t>D06BA51</t>
  </si>
  <si>
    <t>Sulfadiazina argentica + acido jaluronico</t>
  </si>
  <si>
    <t xml:space="preserve">Offerta Prot. n° 2005/DOC/89 del 10/02/2005  per le confezioni ospedaliere non esistono minimi d'ordine  ordinativi c/o CO.DI.FI. Fax 055/5680442-398 Via Campo D'Arrigo 130 - 50131 Firenze  </t>
  </si>
  <si>
    <r>
      <t xml:space="preserve">Ditta L. MOLTENI &amp; C. dei F.lli Alitti Società di Esercizio S.p.A.  </t>
    </r>
    <r>
      <rPr>
        <sz val="12"/>
        <rFont val="Arial"/>
        <family val="2"/>
      </rPr>
      <t>S.S. 67 Fraz. Granatieri - 50018 Scandicci (FI)  C.F./P.I. 01286700487 Tel. 055/7361223 Fax 055/7361210</t>
    </r>
  </si>
  <si>
    <t>fiala perfusione i.v. 5 ml (400 + 80) mg</t>
  </si>
  <si>
    <t>Dacarbazina</t>
  </si>
  <si>
    <t>flac. 500 mg + 500 mg e.v.</t>
  </si>
  <si>
    <t>fiala 3,2 g e.v.</t>
  </si>
  <si>
    <t>flacone im e.v.  500 mg</t>
  </si>
  <si>
    <t xml:space="preserve">fiale e.v./sc 30 mg 1 ml </t>
  </si>
  <si>
    <t>fiale 5 ml i.m./i.v. 1 g</t>
  </si>
  <si>
    <t xml:space="preserve">Carnitene Biofutura flac. os 2 g </t>
  </si>
  <si>
    <t>cpr  200 mg</t>
  </si>
  <si>
    <t>J04AC51</t>
  </si>
  <si>
    <t>Isoniazide + etambutolo + piridossina</t>
  </si>
  <si>
    <t>J04AK01</t>
  </si>
  <si>
    <t>Pirazinamide</t>
  </si>
  <si>
    <t>J04AK02</t>
  </si>
  <si>
    <t>Etambutolo cloridrato</t>
  </si>
  <si>
    <t>fiale e.v. 3 ml 500 mg</t>
  </si>
  <si>
    <t>J04AM02</t>
  </si>
  <si>
    <t>cpr riv  50 mg</t>
  </si>
  <si>
    <t>N03AF02</t>
  </si>
  <si>
    <t>Oxcarbazepina</t>
  </si>
  <si>
    <t>N04CB05</t>
  </si>
  <si>
    <t>Ropinirolo</t>
  </si>
  <si>
    <t>Pramipexolo</t>
  </si>
  <si>
    <t>cpr 0,18 mg</t>
  </si>
  <si>
    <t>os sol 60 mlcps 50 mg</t>
  </si>
  <si>
    <t>inalatore 160/4,5 mcg</t>
  </si>
  <si>
    <t>R03BA01</t>
  </si>
  <si>
    <t>Beclometasone dipropionato</t>
  </si>
  <si>
    <t>flac. mon. 2 ml aer. 0.04%</t>
  </si>
  <si>
    <t>R03BA03</t>
  </si>
  <si>
    <t>cpr 500 mg</t>
  </si>
  <si>
    <t>cpr 850 mg</t>
  </si>
  <si>
    <t>cpr 1000 mg</t>
  </si>
  <si>
    <t>J06BB01</t>
  </si>
  <si>
    <t>fiale 1 ml</t>
  </si>
  <si>
    <t>V08AB04</t>
  </si>
  <si>
    <t>Iopamidolo</t>
  </si>
  <si>
    <t>flacone 370 mg 30 ml</t>
  </si>
  <si>
    <t>flacone 370 mg 100 ml</t>
  </si>
  <si>
    <t>V08AB05</t>
  </si>
  <si>
    <t xml:space="preserve">Iopromide </t>
  </si>
  <si>
    <t xml:space="preserve">flaconi 300 mg  50 ml </t>
  </si>
  <si>
    <t xml:space="preserve">flaconi 300 mg  75 ml </t>
  </si>
  <si>
    <t>flaconi 300 mg  100 ml</t>
  </si>
  <si>
    <t xml:space="preserve">flaconi 370 mg 100 ml </t>
  </si>
  <si>
    <t>flaconi 370 mg 500 ml</t>
  </si>
  <si>
    <t>V08AB10</t>
  </si>
  <si>
    <t xml:space="preserve">Iomeprolo </t>
  </si>
  <si>
    <t>N06AX16</t>
  </si>
  <si>
    <t>cps os/vag.100 mg</t>
  </si>
  <si>
    <t>fiale 300 mg</t>
  </si>
  <si>
    <t>A11JA</t>
  </si>
  <si>
    <t>Cianocobalamina + acido folico + nicotinamide + acido ascorbico</t>
  </si>
  <si>
    <t>Lotto</t>
  </si>
  <si>
    <t>Nome commerciale</t>
  </si>
  <si>
    <t>I.V.A.</t>
  </si>
  <si>
    <t>% sconto</t>
  </si>
  <si>
    <t>028106021</t>
  </si>
  <si>
    <t>Diazemuls</t>
  </si>
  <si>
    <t>035061035</t>
  </si>
  <si>
    <t>Domperidone Teva</t>
  </si>
  <si>
    <t>cpr orodispersibili 10 mg</t>
  </si>
  <si>
    <t>fiala i.m./i.v. 50 mg</t>
  </si>
  <si>
    <t>gocce 1 mg/ml 100 ml</t>
  </si>
  <si>
    <t>gocce 1 mg/ml 30 ml</t>
  </si>
  <si>
    <t>fiala  i.m. 4 ml 40 mg</t>
  </si>
  <si>
    <t>fl i.m./e.v. 10 mg</t>
  </si>
  <si>
    <t>fiale i.m./e.v. 10 mg/2 ml</t>
  </si>
  <si>
    <t>f i.m./i.v.  2 ml 25 mg</t>
  </si>
  <si>
    <t xml:space="preserve">fiala e.v.  40 mg </t>
  </si>
  <si>
    <t>fiale i.m./i.v. 500 mg</t>
  </si>
  <si>
    <t>fiala 1 ml 0,5 mg</t>
  </si>
  <si>
    <t>Bracco</t>
  </si>
  <si>
    <t>028558017</t>
  </si>
  <si>
    <t>028554018</t>
  </si>
  <si>
    <t>028554020</t>
  </si>
  <si>
    <t>028560011</t>
  </si>
  <si>
    <t>033714015</t>
  </si>
  <si>
    <t>Nitroglicerina PH&amp;T</t>
  </si>
  <si>
    <t>Taxotere flacone 20 mg</t>
  </si>
  <si>
    <t>Taxotere flacone 80 mg</t>
  </si>
  <si>
    <t>026966034</t>
  </si>
  <si>
    <t>026966046</t>
  </si>
  <si>
    <t>029111046</t>
  </si>
  <si>
    <t>029111059</t>
  </si>
  <si>
    <t>Clexane siringhe preriempite 2000 UI</t>
  </si>
  <si>
    <t>023993037</t>
  </si>
  <si>
    <t>023993052</t>
  </si>
  <si>
    <t>023770011</t>
  </si>
  <si>
    <t>cpr 16 mg</t>
  </si>
  <si>
    <t>C09CA06</t>
  </si>
  <si>
    <t>Candesartan</t>
  </si>
  <si>
    <t>035219017/E</t>
  </si>
  <si>
    <t xml:space="preserve">Xeloda 150 mg 60 CO </t>
  </si>
  <si>
    <t>035219029/E</t>
  </si>
  <si>
    <t>Xeloda 500 mg</t>
  </si>
  <si>
    <t>027604040</t>
  </si>
  <si>
    <t>027604014</t>
  </si>
  <si>
    <t>Dilatrend 6,25</t>
  </si>
  <si>
    <t xml:space="preserve">Rivotril </t>
  </si>
  <si>
    <t>019995024</t>
  </si>
  <si>
    <t>019995012</t>
  </si>
  <si>
    <t>Valium Orale</t>
  </si>
  <si>
    <t>028752145</t>
  </si>
  <si>
    <t>G03HA01</t>
  </si>
  <si>
    <t>Ciproterone</t>
  </si>
  <si>
    <t>fiale im 300 mg</t>
  </si>
  <si>
    <t>sciroppo 2,4%</t>
  </si>
  <si>
    <t>supposte 125 mg</t>
  </si>
  <si>
    <t>supposte 250 mg</t>
  </si>
  <si>
    <t>supposte 1000 mg</t>
  </si>
  <si>
    <t>N02BE51</t>
  </si>
  <si>
    <t>Paracetamolo + codeina</t>
  </si>
  <si>
    <t>cpr efferv. (500 mg + 30 mg)</t>
  </si>
  <si>
    <t>N02CC01</t>
  </si>
  <si>
    <t>Sumatriptan</t>
  </si>
  <si>
    <t>fl 6 mg</t>
  </si>
  <si>
    <t>N03AA02</t>
  </si>
  <si>
    <t>Fenobarbital</t>
  </si>
  <si>
    <t>cpr 15 mg</t>
  </si>
  <si>
    <t>Alfa Wassermann</t>
  </si>
  <si>
    <t>028422020</t>
  </si>
  <si>
    <t>Immucyst mg 81</t>
  </si>
  <si>
    <t>024515049</t>
  </si>
  <si>
    <t>024515088</t>
  </si>
  <si>
    <t>024515076</t>
  </si>
  <si>
    <t>V08CA01</t>
  </si>
  <si>
    <t>Acido gadopentotenico</t>
  </si>
  <si>
    <t>V08CA02</t>
  </si>
  <si>
    <t>Acido gadoterico</t>
  </si>
  <si>
    <t>fiala 5 ml</t>
  </si>
  <si>
    <t>fiala 15 ml</t>
  </si>
  <si>
    <t>fiala 20 ml</t>
  </si>
  <si>
    <t>V08CA04</t>
  </si>
  <si>
    <t>Gadoteridolo</t>
  </si>
  <si>
    <t>V08DA02</t>
  </si>
  <si>
    <t xml:space="preserve"> </t>
  </si>
  <si>
    <t>J05AF02</t>
  </si>
  <si>
    <t xml:space="preserve">Didanosina </t>
  </si>
  <si>
    <t>L03AB04</t>
  </si>
  <si>
    <t>Interferone alfa-2a</t>
  </si>
  <si>
    <t>L02AE02</t>
  </si>
  <si>
    <t>Leuprorelina</t>
  </si>
  <si>
    <t>fiala 3,75 mg</t>
  </si>
  <si>
    <r>
      <t xml:space="preserve">Ditta AstraZeneca S.p.A.  </t>
    </r>
    <r>
      <rPr>
        <sz val="12"/>
        <rFont val="Arial"/>
        <family val="2"/>
      </rPr>
      <t>Palazzo Volta Via Sforza - 20080 Basiglio (Mi)  C.F./P.I. 00735390155 Tel. 02/98011 Fax 02/90755615</t>
    </r>
  </si>
  <si>
    <t>flac. ev  2,5 g</t>
  </si>
  <si>
    <t>L01AA06</t>
  </si>
  <si>
    <t>gtt 15 mg/ml</t>
  </si>
  <si>
    <t>Sertralina</t>
  </si>
  <si>
    <t>cpr div 50  mg</t>
  </si>
  <si>
    <t>flac gtt 0,25%  30 ml</t>
  </si>
  <si>
    <t>S02CA03</t>
  </si>
  <si>
    <t>Idrocortisone + Polimixina B + Neomicina + Lidocaina</t>
  </si>
  <si>
    <t>J01CR05</t>
  </si>
  <si>
    <t>024718037</t>
  </si>
  <si>
    <t>024718025</t>
  </si>
  <si>
    <t>Mexitil</t>
  </si>
  <si>
    <t>N03AG01</t>
  </si>
  <si>
    <t>Acido valproico (sale sodico)</t>
  </si>
  <si>
    <t>cpr gastror. 200 mg</t>
  </si>
  <si>
    <t>Temgesic</t>
  </si>
  <si>
    <t>Zambon Italia</t>
  </si>
  <si>
    <t>Fluimucil 600</t>
  </si>
  <si>
    <t>020582019</t>
  </si>
  <si>
    <t>Fluimucil 300 mg/3 ml</t>
  </si>
  <si>
    <t>025680024</t>
  </si>
  <si>
    <t xml:space="preserve">Monuril </t>
  </si>
  <si>
    <t>014302032</t>
  </si>
  <si>
    <t>Anauran Gtt</t>
  </si>
  <si>
    <t>025855038</t>
  </si>
  <si>
    <t xml:space="preserve">Antaxone </t>
  </si>
  <si>
    <t>Halcion blister 20 cpr 0,25 mg</t>
  </si>
  <si>
    <t>033329018</t>
  </si>
  <si>
    <t>033329020</t>
  </si>
  <si>
    <t>Vincristina flc 1 mg</t>
  </si>
  <si>
    <t>G04CA02</t>
  </si>
  <si>
    <t>Tamsulosina</t>
  </si>
  <si>
    <t>cps 0,4 mg</t>
  </si>
  <si>
    <t xml:space="preserve">Tetracosactide </t>
  </si>
  <si>
    <t>H01BA04</t>
  </si>
  <si>
    <t>Terlipressina</t>
  </si>
  <si>
    <t>fiale 4 mg im iv 1ml</t>
  </si>
  <si>
    <t>019655012</t>
  </si>
  <si>
    <t>019655051</t>
  </si>
  <si>
    <t>019655315</t>
  </si>
  <si>
    <t>019655152</t>
  </si>
  <si>
    <t>Bentelan Biofutura compresse 0,5 mg</t>
  </si>
  <si>
    <t>027015282/M</t>
  </si>
  <si>
    <t>fiala-siringa  40.000 U.I./ml 1 ml</t>
  </si>
  <si>
    <t>Eprex 40000 UI/1,0 ml 1 syr 1,0 ml</t>
  </si>
  <si>
    <t>Tobradex unguento 3,5 gr</t>
  </si>
  <si>
    <t>034770014/E</t>
  </si>
  <si>
    <t>Azopt collirio 5 ml</t>
  </si>
  <si>
    <t>Aventis Pharma</t>
  </si>
  <si>
    <t>023075029</t>
  </si>
  <si>
    <t>Ascriptin compresse 300 mg</t>
  </si>
  <si>
    <t>023605076</t>
  </si>
  <si>
    <t>023605114</t>
  </si>
  <si>
    <t>Flontalex In 6 cpr riv 500 mg</t>
  </si>
  <si>
    <t>Fenformina + clorpropamide</t>
  </si>
  <si>
    <t>cpr (30 mg + 125 mg)</t>
  </si>
  <si>
    <t>Fenformina + glibenclamide</t>
  </si>
  <si>
    <t>conf. (25 + 5) mg</t>
  </si>
  <si>
    <t>A10BD02</t>
  </si>
  <si>
    <t>Dermatan solfato</t>
  </si>
  <si>
    <t>fiala i.m./e.v. 15 mg - 3 ml</t>
  </si>
  <si>
    <t>N05CD09</t>
  </si>
  <si>
    <t>Brotizolam</t>
  </si>
  <si>
    <t>cpr 0.25 mg</t>
  </si>
  <si>
    <t>N05CF02</t>
  </si>
  <si>
    <t>Zolpidem</t>
  </si>
  <si>
    <t>N05CF03</t>
  </si>
  <si>
    <t xml:space="preserve">Zaleplon </t>
  </si>
  <si>
    <t xml:space="preserve">cpr 10 mg </t>
  </si>
  <si>
    <t>N06AA04</t>
  </si>
  <si>
    <t>Clomipramina</t>
  </si>
  <si>
    <t>conf. 25 mg</t>
  </si>
  <si>
    <t xml:space="preserve">Miscela di aminoacidi liofilizzati per insufficienza epatica </t>
  </si>
  <si>
    <t>fiala 200 mg i.m.</t>
  </si>
  <si>
    <t>N05AH02</t>
  </si>
  <si>
    <t>Clozapina</t>
  </si>
  <si>
    <t>N05AH03</t>
  </si>
  <si>
    <t>Olanzapina</t>
  </si>
  <si>
    <t>cpr 2,5mg</t>
  </si>
  <si>
    <t>cpr 10mg</t>
  </si>
  <si>
    <t>N05AH04</t>
  </si>
  <si>
    <t>Quetiapina fumarato</t>
  </si>
  <si>
    <t>Krinuven 1970 (senza elettroliti)</t>
  </si>
  <si>
    <t>Krinuven 986 (con elettroliti)</t>
  </si>
  <si>
    <t>Krinuven 1477 (senza elettroliti)</t>
  </si>
  <si>
    <t>Krinuven 1970 (con elettroliti)</t>
  </si>
  <si>
    <t>Krinuven 1477 (con elettroliti)</t>
  </si>
  <si>
    <t>Lantus 100 UI/ml sol.iniettabile cartucce 3 ml</t>
  </si>
  <si>
    <t>H/RR</t>
  </si>
  <si>
    <t>Lantus 100 UI/ml sol.iniettabile flaconcino 10 ml</t>
  </si>
  <si>
    <t>023090020</t>
  </si>
  <si>
    <t>023090032</t>
  </si>
  <si>
    <t>Androcur</t>
  </si>
  <si>
    <t>026102032</t>
  </si>
  <si>
    <t>026102044</t>
  </si>
  <si>
    <t>Flolan</t>
  </si>
  <si>
    <t>034489029/E</t>
  </si>
  <si>
    <t>034489017/E</t>
  </si>
  <si>
    <t>Integrilin</t>
  </si>
  <si>
    <t>028667107</t>
  </si>
  <si>
    <t>Flixotide 250</t>
  </si>
  <si>
    <t>028667208</t>
  </si>
  <si>
    <t xml:space="preserve">Sodio oxibato </t>
  </si>
  <si>
    <t>soluzione os 17,5%/ 140 ml os</t>
  </si>
  <si>
    <t>fiala 30 mg/5ml</t>
  </si>
  <si>
    <t>025494055</t>
  </si>
  <si>
    <t>Alginor compresse 50 mg</t>
  </si>
  <si>
    <t>Alginor gocce pediatriche soluzione 1%</t>
  </si>
  <si>
    <t>Alginor gocce adulti soluzione 5%</t>
  </si>
  <si>
    <t>B01AB07</t>
  </si>
  <si>
    <t>sistemi transdermici 5 mg sup. max 10 cm</t>
  </si>
  <si>
    <t>sistemi transdermici 10 mg sup. max 20 cm</t>
  </si>
  <si>
    <t>C01DA08</t>
  </si>
  <si>
    <t>SPA Societa Prodotti Antibiotici</t>
  </si>
  <si>
    <t>026510053</t>
  </si>
  <si>
    <t>Difosfonal Capsule mg 400</t>
  </si>
  <si>
    <t>033373010</t>
  </si>
  <si>
    <t>Calciodie 30 cpr eff mg 1000</t>
  </si>
  <si>
    <t>022702017</t>
  </si>
  <si>
    <t>Aldactazide compresse</t>
  </si>
  <si>
    <t>023694058</t>
  </si>
  <si>
    <t>fiale 30 mg e.v.</t>
  </si>
  <si>
    <t>fiale 60 mg e.v.</t>
  </si>
  <si>
    <t>fiale 90 mg e.v.</t>
  </si>
  <si>
    <t>fiale e.v./i.m. 0,1 mg/2 ml</t>
  </si>
  <si>
    <t>fiale e.v. 20 ml 10 mg/ml</t>
  </si>
  <si>
    <t>flac  e.v. 50 ml 10 mg/ml</t>
  </si>
  <si>
    <t>fiala 0,5% 1 ml</t>
  </si>
  <si>
    <t>cpr - cps ril. prol. 10 mg</t>
  </si>
  <si>
    <t>cpr - cps ril. prol. 30 mg</t>
  </si>
  <si>
    <t>cpr - cps ril. prol. 60 mg</t>
  </si>
  <si>
    <t>Olio di soia per uso parenterale + lecitina d'uovo</t>
  </si>
  <si>
    <t>M01AH04</t>
  </si>
  <si>
    <t>Parecoxib sodico</t>
  </si>
  <si>
    <t>fiale im iv 40 mg</t>
  </si>
  <si>
    <t>Poliaminoacidi + glucosio + trigliceridi purificati</t>
  </si>
  <si>
    <t xml:space="preserve">Poliaminoacidi + glucosio mononitrato </t>
  </si>
  <si>
    <t>Idrossicarbamide</t>
  </si>
  <si>
    <t>L01XX11</t>
  </si>
  <si>
    <t>Estramustina</t>
  </si>
  <si>
    <t>cpr 140 mg</t>
  </si>
  <si>
    <t>fiala 50 mg</t>
  </si>
  <si>
    <t>fiala 150 mg</t>
  </si>
  <si>
    <t xml:space="preserve">Lenograstim </t>
  </si>
  <si>
    <t>L03AX03</t>
  </si>
  <si>
    <t>fiale 1.000.000 U.I.</t>
  </si>
  <si>
    <t>024582102</t>
  </si>
  <si>
    <r>
      <t xml:space="preserve">Ditta TEVA PHARMA ITALIA S.p.A.  </t>
    </r>
    <r>
      <rPr>
        <sz val="12"/>
        <rFont val="Arial"/>
        <family val="2"/>
      </rPr>
      <t>Viale  G. Richard 7 - 20143 Milano  C.F./P.I. 11654150157 Tel. 02/8917981 Fax 02/89179845</t>
    </r>
  </si>
  <si>
    <t xml:space="preserve">Offerta del 08/02/2005  fornitura accettata senza limiti di fatturazione </t>
  </si>
  <si>
    <t>Eprex 40000 UI/1,0 ml 1,0 m FOS</t>
  </si>
  <si>
    <t>fiala-siringa 10.000 UI 1 ml</t>
  </si>
  <si>
    <t>027975061</t>
  </si>
  <si>
    <t>Imigran</t>
  </si>
  <si>
    <t>010308029</t>
  </si>
  <si>
    <t>Parnaparina sodica</t>
  </si>
  <si>
    <t>B01AB11</t>
  </si>
  <si>
    <t>Etanercept</t>
  </si>
  <si>
    <t>L04AA13</t>
  </si>
  <si>
    <t>Leflunomide</t>
  </si>
  <si>
    <t>L04AX01</t>
  </si>
  <si>
    <t>Azatioprina</t>
  </si>
  <si>
    <t>cpr div. 50 mg</t>
  </si>
  <si>
    <t>M01AB05</t>
  </si>
  <si>
    <t>Diclofenac</t>
  </si>
  <si>
    <t>cpr  50 mg</t>
  </si>
  <si>
    <t>En  fiale 2,0 mg fiale</t>
  </si>
  <si>
    <t>En  fiale 5,0 mg fiale</t>
  </si>
  <si>
    <t>En gocce</t>
  </si>
  <si>
    <t>Froben 100 mg compresse rivestite</t>
  </si>
  <si>
    <t>Froben 200 mg capsule rigide</t>
  </si>
  <si>
    <t>flac. sol. pronta e.v. 50 mg</t>
  </si>
  <si>
    <t>cps 0,25 mcg</t>
  </si>
  <si>
    <t>cps 0,50 mcg</t>
  </si>
  <si>
    <t>fiala 1 mcg</t>
  </si>
  <si>
    <t>A11CC06</t>
  </si>
  <si>
    <t>Calcifediolo</t>
  </si>
  <si>
    <t>Diazepam</t>
  </si>
  <si>
    <t>cps 2 mg</t>
  </si>
  <si>
    <t>Serenase Gocce mg 2/ml 15 ml</t>
  </si>
  <si>
    <t>010852022</t>
  </si>
  <si>
    <t>010852046</t>
  </si>
  <si>
    <t>L01XB01</t>
  </si>
  <si>
    <t>Procarbazina</t>
  </si>
  <si>
    <t>L01XX05</t>
  </si>
  <si>
    <t>Pamidronato Dis. IBPP 4 fl 15 mg/5 ml</t>
  </si>
  <si>
    <t>035744022/G</t>
  </si>
  <si>
    <t>Pamidronato Dis. IBPP 2 fl 30 mg</t>
  </si>
  <si>
    <t>035744034/G</t>
  </si>
  <si>
    <t>Pamidronato Dis. IBPP fl 60 mg</t>
  </si>
  <si>
    <t xml:space="preserve">Metilprednisolone </t>
  </si>
  <si>
    <t xml:space="preserve">flacone os sosp. </t>
  </si>
  <si>
    <t>cpr 150 mg</t>
  </si>
  <si>
    <t>cpr 300 mg</t>
  </si>
  <si>
    <t>Offerta Prot. n° 20/2005-off del 10/02/2005  fornitura accettata per limiti fatturabili di € 260,00</t>
  </si>
  <si>
    <t>Floroglucinolo + Meglucinolo</t>
  </si>
  <si>
    <t>compresse</t>
  </si>
  <si>
    <t>023142033</t>
  </si>
  <si>
    <t>Madopar 125</t>
  </si>
  <si>
    <t>Madopar 250 mg</t>
  </si>
  <si>
    <t>022643023</t>
  </si>
  <si>
    <t>022643011</t>
  </si>
  <si>
    <t>022643047</t>
  </si>
  <si>
    <t>Lanitop Mite</t>
  </si>
  <si>
    <t>collirio 0,005%</t>
  </si>
  <si>
    <t>S01FA01</t>
  </si>
  <si>
    <t>collirio 0,5%</t>
  </si>
  <si>
    <t>collirio 1%</t>
  </si>
  <si>
    <t>C04AX49</t>
  </si>
  <si>
    <t>Clortalidone</t>
  </si>
  <si>
    <t>C03BA04</t>
  </si>
  <si>
    <t>Losartan</t>
  </si>
  <si>
    <t>C09CA01</t>
  </si>
  <si>
    <t>cpr 12,5 mg</t>
  </si>
  <si>
    <t>Nistatina + Nifuratel</t>
  </si>
  <si>
    <t>GlaxoSmithKline</t>
  </si>
  <si>
    <t>Trizivir</t>
  </si>
  <si>
    <t>034947022/E</t>
  </si>
  <si>
    <t>034506016/E</t>
  </si>
  <si>
    <t>flacone 1000 UI</t>
  </si>
  <si>
    <t>Insulina glargine</t>
  </si>
  <si>
    <t>A11CC02</t>
  </si>
  <si>
    <t>Diidrotachisterolo</t>
  </si>
  <si>
    <t>gtt os</t>
  </si>
  <si>
    <t>A11CC03</t>
  </si>
  <si>
    <t>Alfacalcidiolo</t>
  </si>
  <si>
    <t>B01AD07</t>
  </si>
  <si>
    <t>S01AA23</t>
  </si>
  <si>
    <t>Netilmicina</t>
  </si>
  <si>
    <t xml:space="preserve">Lanitop </t>
  </si>
  <si>
    <t>029796012/E</t>
  </si>
  <si>
    <t>Cellcept 250 mg 100 cps BI</t>
  </si>
  <si>
    <t>Cellcept 500 mg co</t>
  </si>
  <si>
    <t>035683059/E</t>
  </si>
  <si>
    <t>035683073/E</t>
  </si>
  <si>
    <t>Pegasys 135 mcg 1 syr</t>
  </si>
  <si>
    <t>Pegasys 180 mcg 1 syr</t>
  </si>
  <si>
    <t>026458012</t>
  </si>
  <si>
    <t>Targosid fiale 200 mg</t>
  </si>
  <si>
    <t>023402023</t>
  </si>
  <si>
    <t>023402011</t>
  </si>
  <si>
    <t>Sereprile 100 mg/2 ml fiale IM/IV</t>
  </si>
  <si>
    <t>Sereprile 100 mg compresse</t>
  </si>
  <si>
    <t>035569021</t>
  </si>
  <si>
    <t>Depo Medrol/Lid 40 mg 1 flc IM</t>
  </si>
  <si>
    <t>Kabiven 1540</t>
  </si>
  <si>
    <t>Kabiven 2053</t>
  </si>
  <si>
    <t>Kabiven 2566</t>
  </si>
  <si>
    <t>026965095</t>
  </si>
  <si>
    <t>026965107</t>
  </si>
  <si>
    <t>026965160</t>
  </si>
  <si>
    <t>Ultravist</t>
  </si>
  <si>
    <t>023085020</t>
  </si>
  <si>
    <t>Gastrografin</t>
  </si>
  <si>
    <t>Nalador</t>
  </si>
  <si>
    <t>Furosemide</t>
  </si>
  <si>
    <t>cpr 25 mg</t>
  </si>
  <si>
    <t>fiale 2 ml im iv 20 mg</t>
  </si>
  <si>
    <t>Flunisolide</t>
  </si>
  <si>
    <t xml:space="preserve"> sol da nebulizzare  0,1 % </t>
  </si>
  <si>
    <t>R03BA05</t>
  </si>
  <si>
    <t>Fluticasone</t>
  </si>
  <si>
    <t>022628034</t>
  </si>
  <si>
    <t>Dromos Biofutura fiale 300 mg</t>
  </si>
  <si>
    <t>022934020</t>
  </si>
  <si>
    <t>Debridat Biofutura fl IM 50 mg</t>
  </si>
  <si>
    <t>033961018</t>
  </si>
  <si>
    <t>033961020</t>
  </si>
  <si>
    <t xml:space="preserve">Desametasone Fosfato </t>
  </si>
  <si>
    <t>030056028</t>
  </si>
  <si>
    <t>Diazepan</t>
  </si>
  <si>
    <r>
      <t xml:space="preserve">Ditta VECCHI &amp; C. PIAM S.A.P.A.  </t>
    </r>
    <r>
      <rPr>
        <sz val="12"/>
        <rFont val="Arial"/>
        <family val="2"/>
      </rPr>
      <t>Via Padre G. Semeria 5 - 16131 Genova  C.F./P.I. 00244540100 Tel. 010/518621 Fax 010/355734</t>
    </r>
  </si>
  <si>
    <t>B01AC10</t>
  </si>
  <si>
    <t>Indobufene</t>
  </si>
  <si>
    <t>B01AC11</t>
  </si>
  <si>
    <t>Iloprost sale di trometanolo</t>
  </si>
  <si>
    <t>fiale e.v. 0.05 mg</t>
  </si>
  <si>
    <t>B01AC13</t>
  </si>
  <si>
    <t>Abciximab</t>
  </si>
  <si>
    <t>fl iv 10 mg</t>
  </si>
  <si>
    <t>B01AC16</t>
  </si>
  <si>
    <t>Eptifibatide</t>
  </si>
  <si>
    <t>fiala ev 2 mg  10 ml</t>
  </si>
  <si>
    <t>fiala ev 0,75 mg 100 ml</t>
  </si>
  <si>
    <t>022865202</t>
  </si>
  <si>
    <t>022865190</t>
  </si>
  <si>
    <t>Unasyn EV flac x 1,5 C/F solv 3,2</t>
  </si>
  <si>
    <t>A10AE04</t>
  </si>
  <si>
    <t>Gentalyn Beta crema</t>
  </si>
  <si>
    <t>024809016</t>
  </si>
  <si>
    <t>024809030</t>
  </si>
  <si>
    <t>024809042</t>
  </si>
  <si>
    <t>024809067</t>
  </si>
  <si>
    <t>024809028</t>
  </si>
  <si>
    <t>Tildiem 120 mg compresse rilascio prolungato</t>
  </si>
  <si>
    <t>032391017/E</t>
  </si>
  <si>
    <t>032391029/E</t>
  </si>
  <si>
    <t>os gtt 10 ml 0,025%</t>
  </si>
  <si>
    <t>Periven 1440</t>
  </si>
  <si>
    <t>Periven 1920</t>
  </si>
  <si>
    <t>Periven 2400</t>
  </si>
  <si>
    <t>029169024</t>
  </si>
  <si>
    <t>029169036</t>
  </si>
  <si>
    <t>033306010/E</t>
  </si>
  <si>
    <t>Hycamtin</t>
  </si>
  <si>
    <t>fiala 100 mg/16,7ml</t>
  </si>
  <si>
    <t>024385142</t>
  </si>
  <si>
    <t>clismi (160 + 60) mg/ml</t>
  </si>
  <si>
    <t>A07AA02</t>
  </si>
  <si>
    <t>Nistatina</t>
  </si>
  <si>
    <t>Alcon Italia</t>
  </si>
  <si>
    <t>025860026</t>
  </si>
  <si>
    <t>025860040</t>
  </si>
  <si>
    <t>Tobral collirio 5 ml</t>
  </si>
  <si>
    <t>Tobral unguento 3,5 gr</t>
  </si>
  <si>
    <t>027457011</t>
  </si>
  <si>
    <t>027457023</t>
  </si>
  <si>
    <t>Tobradex collirio 5 ml</t>
  </si>
  <si>
    <t>S01XA99</t>
  </si>
  <si>
    <r>
      <t xml:space="preserve">Ditta Fresenius Kabi Italia S.r.l.  </t>
    </r>
    <r>
      <rPr>
        <sz val="12"/>
        <rFont val="Arial"/>
        <family val="2"/>
      </rPr>
      <t>Via Camagre 41 - 37063 Isola della Scala (VR)  C.F./P.I. 03524050238 Tel. 045/6649311 Fax 045/6649497</t>
    </r>
  </si>
  <si>
    <t>S02CA05</t>
  </si>
  <si>
    <t>Fluocinolone acetonide + Neomicina</t>
  </si>
  <si>
    <t>V03AB04</t>
  </si>
  <si>
    <t>Pralidossima</t>
  </si>
  <si>
    <t>fiala  200 mg</t>
  </si>
  <si>
    <t>V03AB14</t>
  </si>
  <si>
    <t>Protamina cloridrato</t>
  </si>
  <si>
    <t>fiala iv  50 mg 1%</t>
  </si>
  <si>
    <t>V03AB15</t>
  </si>
  <si>
    <t xml:space="preserve">Offerta Prot. n° ASTA-0456/2005-0124 del 14/02/2005 Offerta migliorativa Prot. n° TRPR-0335/2005-0343 del 25/05/2005  fornitura accettata senza limiti di fatturazione </t>
  </si>
  <si>
    <t>Monoket 40 30 cpr 40 mg</t>
  </si>
  <si>
    <t>Monoket 30 cps ret 50 mg</t>
  </si>
  <si>
    <r>
      <t xml:space="preserve">Ditta Bayer S.p.A.  </t>
    </r>
    <r>
      <rPr>
        <sz val="12"/>
        <rFont val="Arial"/>
        <family val="2"/>
      </rPr>
      <t>Viale Certosa 210 - 20156 Milano  C.F./P.I. 05849130157 Tel. 02/39781 Fax 02/39783051</t>
    </r>
  </si>
  <si>
    <t>Devergè Medicina e Medicalizzazione</t>
  </si>
  <si>
    <t xml:space="preserve">Glucosio monoidrato + olio di soia per uso parentelare + trigliceridi a catena media + poliaminoacidi + elettroliti  </t>
  </si>
  <si>
    <t>001537012</t>
  </si>
  <si>
    <t>J01GB03</t>
  </si>
  <si>
    <t>J01GB07</t>
  </si>
  <si>
    <t>Netilmicina solfato</t>
  </si>
  <si>
    <t>J01MA02</t>
  </si>
  <si>
    <t xml:space="preserve">Ciprofloxacina </t>
  </si>
  <si>
    <t>fiale e.v. 200 mg 100 ml</t>
  </si>
  <si>
    <t>Riluzolo</t>
  </si>
  <si>
    <t>P01AB01</t>
  </si>
  <si>
    <t>Prometrium 100 mg</t>
  </si>
  <si>
    <t>Roche</t>
  </si>
  <si>
    <t>036303016</t>
  </si>
  <si>
    <t>Anzatax 30 mg/5 ml</t>
  </si>
  <si>
    <t>036303028</t>
  </si>
  <si>
    <t>Anzatax 100 mg/16,7 ml</t>
  </si>
  <si>
    <t>L01DB03</t>
  </si>
  <si>
    <t>L01DB07</t>
  </si>
  <si>
    <t>Mitoxantrone</t>
  </si>
  <si>
    <t>Amgen</t>
  </si>
  <si>
    <t>035691017/E</t>
  </si>
  <si>
    <t>035691031/E</t>
  </si>
  <si>
    <t>035691056/E</t>
  </si>
  <si>
    <t>023159066</t>
  </si>
  <si>
    <t>023159039</t>
  </si>
  <si>
    <t>Rivotril 2 mg</t>
  </si>
  <si>
    <t>026751026</t>
  </si>
  <si>
    <t>Surfactal</t>
  </si>
  <si>
    <t>021004041</t>
  </si>
  <si>
    <t>L03AA10</t>
  </si>
  <si>
    <t>fiala siringa  263 mcg 33,6 MIU</t>
  </si>
  <si>
    <t>L03AB10</t>
  </si>
  <si>
    <t>Peginterferone alfa - 2b</t>
  </si>
  <si>
    <t>50 mcg fiale</t>
  </si>
  <si>
    <t>80 mcg fiale</t>
  </si>
  <si>
    <t>L03AC01</t>
  </si>
  <si>
    <t>Aldesleukine</t>
  </si>
  <si>
    <t>fiala e.v. 5 ml 18.000.000 U.I.</t>
  </si>
  <si>
    <t>Bacillo Calmette Guerin (Bcg)</t>
  </si>
  <si>
    <t>fiale</t>
  </si>
  <si>
    <t>Azactam 1</t>
  </si>
  <si>
    <t>024446015</t>
  </si>
  <si>
    <t>Capoten 25</t>
  </si>
  <si>
    <t>024446027</t>
  </si>
  <si>
    <t>Capoten 50</t>
  </si>
  <si>
    <t xml:space="preserve">A </t>
  </si>
  <si>
    <t>Tinset Nipio S.O. 30 ml</t>
  </si>
  <si>
    <t>025303025</t>
  </si>
  <si>
    <t>Rifacol 12 cpr 200 mg</t>
  </si>
  <si>
    <t>025303049</t>
  </si>
  <si>
    <t>Rifacol gran 60 ml</t>
  </si>
  <si>
    <t>028853036</t>
  </si>
  <si>
    <t>028853075/M</t>
  </si>
  <si>
    <t>028853087/M</t>
  </si>
  <si>
    <t>028853063</t>
  </si>
  <si>
    <t>028853024</t>
  </si>
  <si>
    <t>H03AA01</t>
  </si>
  <si>
    <t>Levotiroxina sodica</t>
  </si>
  <si>
    <t>cpr  50 mcg</t>
  </si>
  <si>
    <t>cpr  100 mcg</t>
  </si>
  <si>
    <t>H03BB02</t>
  </si>
  <si>
    <t>Tiamazolo</t>
  </si>
  <si>
    <t>005064201</t>
  </si>
  <si>
    <t>Redoxon compresse eff. s.z. arancia</t>
  </si>
  <si>
    <t>Oligoelementi multipli (zinco cloruro + rame cloruro + manganoso cloruro + sodio selenito + sodio fluoruro + potassio ioduro)</t>
  </si>
  <si>
    <t>Lisinopril + idroclorotiaxide</t>
  </si>
  <si>
    <t>cpr (50 mg + 25 mg)</t>
  </si>
  <si>
    <t>Polinazolo ovuli 150 mg</t>
  </si>
  <si>
    <t>029538016</t>
  </si>
  <si>
    <t xml:space="preserve">Farmorubicina Soluzione Pronta 10 mg </t>
  </si>
  <si>
    <t>024397010</t>
  </si>
  <si>
    <t>Estracyt 40 cps 140 mg</t>
  </si>
  <si>
    <t>Eritrocina granulare 10%</t>
  </si>
  <si>
    <t xml:space="preserve">Isoptin 5mg/2 ml (fiale) </t>
  </si>
  <si>
    <t>Aurantin EV 5 fiale x 5 ml</t>
  </si>
  <si>
    <t>020473029</t>
  </si>
  <si>
    <t>Fentanest 5 fl 0,1 mg/2 ml</t>
  </si>
  <si>
    <t>027267018</t>
  </si>
  <si>
    <t>027267044</t>
  </si>
  <si>
    <t>027267032</t>
  </si>
  <si>
    <t>Diflucan 7 cps x 50 mg</t>
  </si>
  <si>
    <t>Diflucan 10 cps x 100 mg</t>
  </si>
  <si>
    <t>027069020</t>
  </si>
  <si>
    <t>Pronto Platamine soluz 10 mg</t>
  </si>
  <si>
    <t>Pronto Platamine soluz 50 mg</t>
  </si>
  <si>
    <t>A11HA02</t>
  </si>
  <si>
    <t>Piridossina cloridrato</t>
  </si>
  <si>
    <t>fiale 300 mg e.v.</t>
  </si>
  <si>
    <t>A11HA03</t>
  </si>
  <si>
    <t>Tocoferolo acetato alfa</t>
  </si>
  <si>
    <t>flac. im iv  5 mg</t>
  </si>
  <si>
    <t>flac. im iv  50 mg</t>
  </si>
  <si>
    <t>L03AB11</t>
  </si>
  <si>
    <t>Peginterferone alfa - 2a</t>
  </si>
  <si>
    <t>135 mcg fiale</t>
  </si>
  <si>
    <t>180 mcg fiale</t>
  </si>
  <si>
    <t>L04AA12</t>
  </si>
  <si>
    <t>Infliximab</t>
  </si>
  <si>
    <t>fiale 100 mg i.v.</t>
  </si>
  <si>
    <t>S01FA04</t>
  </si>
  <si>
    <t>Ciclopentolato</t>
  </si>
  <si>
    <t>S01FA06</t>
  </si>
  <si>
    <t>Tropicamide</t>
  </si>
  <si>
    <t>collirio 0.5%</t>
  </si>
  <si>
    <t>S01FA56</t>
  </si>
  <si>
    <t>Tropicamide + fenilefrina</t>
  </si>
  <si>
    <t>S01FB03</t>
  </si>
  <si>
    <t>025333028</t>
  </si>
  <si>
    <t>Carboplatino flc 50 mg</t>
  </si>
  <si>
    <t>Carboplatino flc 150 mg</t>
  </si>
  <si>
    <t>022662011</t>
  </si>
  <si>
    <t>Cefamezin flc 1 g IM</t>
  </si>
  <si>
    <t>031832025</t>
  </si>
  <si>
    <t>Chefir IM flac 1g + fl 2,5 ml</t>
  </si>
  <si>
    <t>025198033</t>
  </si>
  <si>
    <t>fiala 40 mg iv</t>
  </si>
  <si>
    <t>A02BX02</t>
  </si>
  <si>
    <t>Sucralfato</t>
  </si>
  <si>
    <t>Lixidol 30 iniettabile</t>
  </si>
  <si>
    <t>Clexane T siringhe preriempite 8000 UI</t>
  </si>
  <si>
    <t>cpr 200 mg rilascio controllato</t>
  </si>
  <si>
    <t>buste 500 mg</t>
  </si>
  <si>
    <t>Zuclopentixolo decanoato</t>
  </si>
  <si>
    <t>Anaresp penna preriempita 150 mcg monouso</t>
  </si>
  <si>
    <t>Anaresp penna preriempita 300 mcg monouso</t>
  </si>
  <si>
    <t>fiale  300 mcg</t>
  </si>
  <si>
    <t>J01MA12</t>
  </si>
  <si>
    <t xml:space="preserve">Levofloxacina </t>
  </si>
  <si>
    <t>J01MA14</t>
  </si>
  <si>
    <t>Cervidil</t>
  </si>
  <si>
    <t>026863100/M</t>
  </si>
  <si>
    <t>Saizen 8 mg click easy</t>
  </si>
  <si>
    <t>A39</t>
  </si>
  <si>
    <t>027074020</t>
  </si>
  <si>
    <t>027074032</t>
  </si>
  <si>
    <t>027074044</t>
  </si>
  <si>
    <t>027074018</t>
  </si>
  <si>
    <t>Magnevist</t>
  </si>
  <si>
    <t>Diprosone lozione</t>
  </si>
  <si>
    <t>033791029</t>
  </si>
  <si>
    <t>033791031</t>
  </si>
  <si>
    <t>Subutex 2</t>
  </si>
  <si>
    <t>Subutex 8</t>
  </si>
  <si>
    <t>A-H</t>
  </si>
  <si>
    <t>Humalog Mix 25 100U/10ml sosp. Iniettabile</t>
  </si>
  <si>
    <t>025707035</t>
  </si>
  <si>
    <t>Dott. Formenti</t>
  </si>
  <si>
    <t>Microser 50 cpr 8 mg</t>
  </si>
  <si>
    <t>027566037/G</t>
  </si>
  <si>
    <t>Citicolina Sandoz 3 fl IM/EV 1 g</t>
  </si>
  <si>
    <t>Isoniazide + pirazinamide + rifampicina</t>
  </si>
  <si>
    <t>J05AB01</t>
  </si>
  <si>
    <t>cpr 800 mg</t>
  </si>
  <si>
    <t>J05AB04</t>
  </si>
  <si>
    <t>Ribavirina</t>
  </si>
  <si>
    <t>cpr 0,05 mg</t>
  </si>
  <si>
    <t>cps retard 80 mg</t>
  </si>
  <si>
    <t>os 100 ml 1%</t>
  </si>
  <si>
    <t>C09BA05</t>
  </si>
  <si>
    <t>Ramipril + idroclorotiazide</t>
  </si>
  <si>
    <t>flaconi 350 mg 500 ml</t>
  </si>
  <si>
    <t xml:space="preserve">flaconi 400 mg 50 ml </t>
  </si>
  <si>
    <t>flaconi 400 mg 100 ml</t>
  </si>
  <si>
    <t>flaconi 400 mg 200 ml</t>
  </si>
  <si>
    <t>V08BA02</t>
  </si>
  <si>
    <t>Bario solfato</t>
  </si>
  <si>
    <t>250% p/v polvere 340 g</t>
  </si>
  <si>
    <t>60% 200 ml bicchiere</t>
  </si>
  <si>
    <t>60% 250 ml x 24 bicchieri</t>
  </si>
  <si>
    <t>pasta 3% flaconi 30 g</t>
  </si>
  <si>
    <t>113% p/v tubi  250 ml</t>
  </si>
  <si>
    <t>G04BD49</t>
  </si>
  <si>
    <t>Trospio cloruro</t>
  </si>
  <si>
    <t>cpr riv 20 mg</t>
  </si>
  <si>
    <t>crema dermatologica</t>
  </si>
  <si>
    <t>garze</t>
  </si>
  <si>
    <t>Lederfolin 25 mg</t>
  </si>
  <si>
    <t>Lederfolin 175 mg</t>
  </si>
  <si>
    <t>002039042</t>
  </si>
  <si>
    <t>cpr 2,5 mg + 12,5 mg</t>
  </si>
  <si>
    <t>cpr 5 mg + 25 mg</t>
  </si>
  <si>
    <t>C09BA09</t>
  </si>
  <si>
    <t>Fosinopril + idroclorotiazide</t>
  </si>
  <si>
    <r>
      <t xml:space="preserve">Ditta Novartis Farma S.p.A.  </t>
    </r>
    <r>
      <rPr>
        <sz val="12"/>
        <rFont val="Arial"/>
        <family val="2"/>
      </rPr>
      <t>Largo Umberto Boccioni 1 - 21040 Origgio (VA)  C.F. 07195130153 P.I. 02385200122 Tel. 02/96541 Fax 02/96543193</t>
    </r>
  </si>
  <si>
    <t>Rottapharm</t>
  </si>
  <si>
    <t>cpr  (25 mg + 37 mg)</t>
  </si>
  <si>
    <t>C04AD03</t>
  </si>
  <si>
    <t>Pentossifillina</t>
  </si>
  <si>
    <t>cpr  400 mg</t>
  </si>
  <si>
    <t>cpr 600 mg</t>
  </si>
  <si>
    <t>fiale 100 mg</t>
  </si>
  <si>
    <t>C05AA10</t>
  </si>
  <si>
    <t>pomata</t>
  </si>
  <si>
    <t>Eparina sodica</t>
  </si>
  <si>
    <t>026749034</t>
  </si>
  <si>
    <t>Anexate 0,5 mg</t>
  </si>
  <si>
    <t>Anexate 1 mg</t>
  </si>
  <si>
    <t>028093084</t>
  </si>
  <si>
    <t>028093033</t>
  </si>
  <si>
    <t>028093045</t>
  </si>
  <si>
    <t>028093019</t>
  </si>
  <si>
    <t>Bayer</t>
  </si>
  <si>
    <t>005647033</t>
  </si>
  <si>
    <t>026721100</t>
  </si>
  <si>
    <t>Catapresan TTS2</t>
  </si>
  <si>
    <t>027393026</t>
  </si>
  <si>
    <t>016521039</t>
  </si>
  <si>
    <t>016521041</t>
  </si>
  <si>
    <t>Persantin 75 (confetti)</t>
  </si>
  <si>
    <t xml:space="preserve">Persantin </t>
  </si>
  <si>
    <t>006774018</t>
  </si>
  <si>
    <t>Effortil</t>
  </si>
  <si>
    <t>006774032</t>
  </si>
  <si>
    <t>Effortil (15 ml)</t>
  </si>
  <si>
    <t>Hospira Italia</t>
  </si>
  <si>
    <r>
      <t xml:space="preserve">Ditta Aziende Chimiche Riunite Angelini Francesco A.C.R.A.F. S.p.A.   </t>
    </r>
    <r>
      <rPr>
        <sz val="12"/>
        <rFont val="Arial"/>
        <family val="2"/>
      </rPr>
      <t>Via Vecchia del Pinocchio 22 - 60131 Ancona  C.F. 03907010585 P.I. 01258691003 Nuovo Servizio Clienti Tel. 071/809809 Fax 071/2900020</t>
    </r>
  </si>
  <si>
    <t>009286016</t>
  </si>
  <si>
    <t>Mestinon 20 cpr div 60 mg</t>
  </si>
  <si>
    <t>004698027</t>
  </si>
  <si>
    <t>Protamina ICN 50 mg/5ml IV 1f</t>
  </si>
  <si>
    <t>Innova Pharma</t>
  </si>
  <si>
    <t>B os sospensione 150 ml</t>
  </si>
  <si>
    <t>Sulfopoliglicano</t>
  </si>
  <si>
    <t>C05BA01</t>
  </si>
  <si>
    <t>buste granulato 2 g</t>
  </si>
  <si>
    <t>fl im.100 mg</t>
  </si>
  <si>
    <t>B02BD01</t>
  </si>
  <si>
    <t>fl 500  unità</t>
  </si>
  <si>
    <t>023745072</t>
  </si>
  <si>
    <t>023745019</t>
  </si>
  <si>
    <t>gocce 30 ml</t>
  </si>
  <si>
    <t>A07EA07</t>
  </si>
  <si>
    <t>clismi 3 mg 60 ml</t>
  </si>
  <si>
    <t>J06BB02</t>
  </si>
  <si>
    <t>fiale depot 1 ml im 1 mg</t>
  </si>
  <si>
    <t>H01BB02</t>
  </si>
  <si>
    <t>Oxitocina</t>
  </si>
  <si>
    <t>fiale 5 U.I.</t>
  </si>
  <si>
    <t>H01CB01</t>
  </si>
  <si>
    <t>Somatostatina acetato</t>
  </si>
  <si>
    <t>H01CB02</t>
  </si>
  <si>
    <t>Octreotide</t>
  </si>
  <si>
    <t>H02AB01</t>
  </si>
  <si>
    <t xml:space="preserve">Betametasone sodio fosfato </t>
  </si>
  <si>
    <t>cpr effervescenti  0,5 mg</t>
  </si>
  <si>
    <t>cpr  effervescenti  1 mg</t>
  </si>
  <si>
    <t>fiale 2 ml im iv 1,5 mg</t>
  </si>
  <si>
    <t>Ventolin fiale 500</t>
  </si>
  <si>
    <t>022984025</t>
  </si>
  <si>
    <t>022984114</t>
  </si>
  <si>
    <t>022984126</t>
  </si>
  <si>
    <t>027890110</t>
  </si>
  <si>
    <t>Serevent</t>
  </si>
  <si>
    <t>034371118/M</t>
  </si>
  <si>
    <t>Sintrom 4 mg compresse</t>
  </si>
  <si>
    <t>Sintrom 1 mg compresse</t>
  </si>
  <si>
    <t>flac mult  ev/sc 100.000U.I.</t>
  </si>
  <si>
    <t>flac mult  ev/sc   50.000U.I.</t>
  </si>
  <si>
    <t>cpr riv 40 mg</t>
  </si>
  <si>
    <t xml:space="preserve">tubo fiala 2%  1,8 ml  </t>
  </si>
  <si>
    <t>spray 25/ 250 mcg</t>
  </si>
  <si>
    <t>Potassio aspartato acido</t>
  </si>
  <si>
    <t>fiala 1 meq/ml - 10 ml</t>
  </si>
  <si>
    <t>fiala 3 mEq/ml 10 ml</t>
  </si>
  <si>
    <t>A16AA01</t>
  </si>
  <si>
    <t xml:space="preserve">Levocarnitina </t>
  </si>
  <si>
    <t>fiale im iv 1 g</t>
  </si>
  <si>
    <t>fiale im iv 2 g</t>
  </si>
  <si>
    <t>flac os 2g</t>
  </si>
  <si>
    <t>Levopropionilcarnitina</t>
  </si>
  <si>
    <t>B01AA03</t>
  </si>
  <si>
    <t>Warfarin</t>
  </si>
  <si>
    <t>B01AA07</t>
  </si>
  <si>
    <t>Acenocumarolo</t>
  </si>
  <si>
    <t>cpr/div  1 mg</t>
  </si>
  <si>
    <t>cpr/div   4 mg</t>
  </si>
  <si>
    <t>B01AB01</t>
  </si>
  <si>
    <t>Eparina calcica</t>
  </si>
  <si>
    <t>fiale 5.000 UI</t>
  </si>
  <si>
    <t>fiale 12.500 UI</t>
  </si>
  <si>
    <t>B01AB04</t>
  </si>
  <si>
    <r>
      <t xml:space="preserve">Ditta KEDRION S.p.A.  </t>
    </r>
    <r>
      <rPr>
        <sz val="12"/>
        <rFont val="Arial"/>
        <family val="2"/>
      </rPr>
      <t>Località Ai Conti  - 55020 Castelvecchio Pascoli - Lucca C.F./P.I. 01779630466 Tel. 0583/19691 Fax 0583/766121</t>
    </r>
  </si>
  <si>
    <r>
      <t xml:space="preserve">Ditta Simesa S.p.A.  </t>
    </r>
    <r>
      <rPr>
        <sz val="12"/>
        <rFont val="Arial"/>
        <family val="2"/>
      </rPr>
      <t>Palazzo Galileo Via Sforza - 20080 Basiglio (MI) C.F./P.I. 11991420156 Tel. 02/9045041 Fax 02/904504301</t>
    </r>
  </si>
  <si>
    <t>Farmotal 1 flc 500 mg</t>
  </si>
  <si>
    <t>034168029/M</t>
  </si>
  <si>
    <t>034168017/M</t>
  </si>
  <si>
    <t>Detrusitol 2 mg 28 cpr AST x 2BLS</t>
  </si>
  <si>
    <t>Detrusitol 1 mg 28 cpr AST x 2BLS</t>
  </si>
  <si>
    <t>024713075</t>
  </si>
  <si>
    <t>Zinocep</t>
  </si>
  <si>
    <t>031975028</t>
  </si>
  <si>
    <t>Nimbex</t>
  </si>
  <si>
    <t>015724065</t>
  </si>
  <si>
    <t>015724038</t>
  </si>
  <si>
    <t>015724026</t>
  </si>
  <si>
    <t>015724053</t>
  </si>
  <si>
    <t>Lanoxin</t>
  </si>
  <si>
    <t>027750013</t>
  </si>
  <si>
    <t>027208115</t>
  </si>
  <si>
    <t>Sivastin Sigma Tau 20 mg</t>
  </si>
  <si>
    <t>Sivastin Sigma Tau 40 mg</t>
  </si>
  <si>
    <t>029498021</t>
  </si>
  <si>
    <t>S.I.F.I. Società Industria Farmaceutica Italiana</t>
  </si>
  <si>
    <t>020605034</t>
  </si>
  <si>
    <t>020605022</t>
  </si>
  <si>
    <t>Colbiocin coll 5 ml</t>
  </si>
  <si>
    <t>Colbiocin ung oft 5 g</t>
  </si>
  <si>
    <t>Ciproxin I.V. 200</t>
  </si>
  <si>
    <t>Ciproxin I.V. 400</t>
  </si>
  <si>
    <t>P01BA01</t>
  </si>
  <si>
    <t>027621034</t>
  </si>
  <si>
    <t>Pulmaxan 400 mg polvere per inalazione</t>
  </si>
  <si>
    <t>035194063/M</t>
  </si>
  <si>
    <t>Symbicort</t>
  </si>
  <si>
    <t>A aut.m.</t>
  </si>
  <si>
    <t>Marcaina 5 mg/ml soluzione iniettabile</t>
  </si>
  <si>
    <t>Trental compresse 600 mg</t>
  </si>
  <si>
    <t>021091018</t>
  </si>
  <si>
    <t>Contrathion flacone 200 mg</t>
  </si>
  <si>
    <t>034830012/M</t>
  </si>
  <si>
    <t>Synercid flac 500 mg 10 ml EV</t>
  </si>
  <si>
    <t>Fattore VIII di coagulazione ( octogog alfa )</t>
  </si>
  <si>
    <t>fl iv   500  U.I.</t>
  </si>
  <si>
    <t>Fattore VIII di coagulazione del sangue umano liofilizzato</t>
  </si>
  <si>
    <t xml:space="preserve">fiala/ siringa ev/sc 10.000 U.I. </t>
  </si>
  <si>
    <t>sacche ev nelle diverse composizioni e capacità</t>
  </si>
  <si>
    <t xml:space="preserve">Olio di soia parenterale + poliamminoacidi + elettroliti + glucosio monoidrato </t>
  </si>
  <si>
    <t>flac gtt 10% 25 mg</t>
  </si>
  <si>
    <t>C02KX01</t>
  </si>
  <si>
    <t>cpr riv  125  mg</t>
  </si>
  <si>
    <t>cpr riv  62,5  mg</t>
  </si>
  <si>
    <t>C03CA04</t>
  </si>
  <si>
    <t xml:space="preserve">Torasemide </t>
  </si>
  <si>
    <t>cpr div 10 mg</t>
  </si>
  <si>
    <t>cpr  1 mg</t>
  </si>
  <si>
    <t>fiale  20  mg</t>
  </si>
  <si>
    <t xml:space="preserve">Ampicillina + sulbactam </t>
  </si>
  <si>
    <t>fiala im 1,5 g</t>
  </si>
  <si>
    <t>Depakin Chrono 500  HOP 500 mg cpr divisibili a rilascio prolungato</t>
  </si>
  <si>
    <t>028990012</t>
  </si>
  <si>
    <t>Krenosin 6 mg/2 ml fiale EV</t>
  </si>
  <si>
    <t>025487024</t>
  </si>
  <si>
    <t>flac. iniett. 100 mg</t>
  </si>
  <si>
    <t>L01BA01</t>
  </si>
  <si>
    <t>Metotrexato</t>
  </si>
  <si>
    <t>L01BC01</t>
  </si>
  <si>
    <t>Citarabina</t>
  </si>
  <si>
    <t>C08CA07</t>
  </si>
  <si>
    <t>Nisoldipina</t>
  </si>
  <si>
    <t>cpr riv. 10 mg</t>
  </si>
  <si>
    <t>C08DA01</t>
  </si>
  <si>
    <t>Verapamil</t>
  </si>
  <si>
    <t>fiale 2,5 mg/5 ml</t>
  </si>
  <si>
    <t>Timololo Novartis 0,25% collirio 5 ml</t>
  </si>
  <si>
    <t>028456010</t>
  </si>
  <si>
    <t>Navoban 5 mg/5 ml soluzione per infusione e per uso orale</t>
  </si>
  <si>
    <t>033178017/M</t>
  </si>
  <si>
    <t>033178029/M</t>
  </si>
  <si>
    <t>D06AX07</t>
  </si>
  <si>
    <t>Gentamicina solfato</t>
  </si>
  <si>
    <t>crema 0,1%</t>
  </si>
  <si>
    <t>cpr 20 mg + 12,5 mg</t>
  </si>
  <si>
    <t>D01AC02</t>
  </si>
  <si>
    <t>D01AC03</t>
  </si>
  <si>
    <t>Econazolo</t>
  </si>
  <si>
    <t>G01AF05</t>
  </si>
  <si>
    <t xml:space="preserve">Econazolo </t>
  </si>
  <si>
    <t>crema ginecologica 1%</t>
  </si>
  <si>
    <t>ovuli 150 mg</t>
  </si>
  <si>
    <t>fiala ev 2 mg/ml - 5 ml</t>
  </si>
  <si>
    <t>034429011/M</t>
  </si>
  <si>
    <t>034429023/M</t>
  </si>
  <si>
    <r>
      <t xml:space="preserve">Ditta MEDACTA Italia S.r.l.  </t>
    </r>
    <r>
      <rPr>
        <sz val="12"/>
        <rFont val="Arial"/>
        <family val="2"/>
      </rPr>
      <t>Via Giorgio Stephenson 94 - 20157 Milano  C.F. 00514240142 P.I. 12259760150 Tel. 02/2390181 Fax 02/39018324-39000704</t>
    </r>
  </si>
  <si>
    <r>
      <t xml:space="preserve">Ditta MEDIOLANUM Farmaceutici S.p.A.  </t>
    </r>
    <r>
      <rPr>
        <sz val="12"/>
        <rFont val="Arial"/>
        <family val="2"/>
      </rPr>
      <t>Via San Giuseppe Cottolengo 15 - 20143 Milano  C.F./P.I. 01689550158 Tel. 02/891321 Fax 02/89132245</t>
    </r>
  </si>
  <si>
    <t>Offerta del 14/02/2005  fornitura accettata senza limiti di fatturazione</t>
  </si>
  <si>
    <r>
      <t xml:space="preserve">Ditta MERCK SHARP &amp; DOHME (ITALIA) S.p.A.  </t>
    </r>
    <r>
      <rPr>
        <sz val="12"/>
        <rFont val="Arial"/>
        <family val="2"/>
      </rPr>
      <t>Via Giovanni Fabbroni 6 - 00191 Roma  C.F. 00422760587 P.I. 00887261006 Tel. 06/361911 Fax 06/3338413</t>
    </r>
  </si>
  <si>
    <r>
      <t xml:space="preserve">Ditta Novartis Consumer Health S.p.A.  </t>
    </r>
    <r>
      <rPr>
        <sz val="12"/>
        <rFont val="Arial"/>
        <family val="2"/>
      </rPr>
      <t>Largo Umberto Boccioni 1 - 21040 Origgio (VA)  C.F./P.I. 00687350124 Tel. 02/964791 Fax 02/96479662</t>
    </r>
  </si>
  <si>
    <t>Fluoxeren soluzione</t>
  </si>
  <si>
    <t>020009080</t>
  </si>
  <si>
    <t>021110034</t>
  </si>
  <si>
    <t>021110111</t>
  </si>
  <si>
    <t>021110135</t>
  </si>
  <si>
    <t>021110059</t>
  </si>
  <si>
    <t>015148036</t>
  </si>
  <si>
    <t>Farlutal 10 cpr 20 mg</t>
  </si>
  <si>
    <t>020328187</t>
  </si>
  <si>
    <t>Provera 10 bustine da 10 g di granuli 1000 mg/bustina</t>
  </si>
  <si>
    <t>020329013</t>
  </si>
  <si>
    <t>Depo-Provera 1 flc multidose 1 ml 50 mg</t>
  </si>
  <si>
    <t>020329064</t>
  </si>
  <si>
    <t>gocce 0.1%</t>
  </si>
  <si>
    <t>N05CD01</t>
  </si>
  <si>
    <t>Flurazepam</t>
  </si>
  <si>
    <t>cps 30 mg</t>
  </si>
  <si>
    <t>N05CD05</t>
  </si>
  <si>
    <t>Triazolam</t>
  </si>
  <si>
    <t>cpr  0,25 mg</t>
  </si>
  <si>
    <t>N05CD08</t>
  </si>
  <si>
    <t>Midazolam</t>
  </si>
  <si>
    <t>fiale i.m./e.v. 5 mg 1 ml</t>
  </si>
  <si>
    <t>S01EB09</t>
  </si>
  <si>
    <t>Ferlixit fiale 5 ml/62,5 Mg</t>
  </si>
  <si>
    <t>021394022</t>
  </si>
  <si>
    <t>025337027</t>
  </si>
  <si>
    <t>Kayexalate polvere flacone 100 mg</t>
  </si>
  <si>
    <t>028752057</t>
  </si>
  <si>
    <t>028752069</t>
  </si>
  <si>
    <t>028752071</t>
  </si>
  <si>
    <t>028752083</t>
  </si>
  <si>
    <t>028752095</t>
  </si>
  <si>
    <t>A04AA01</t>
  </si>
  <si>
    <t>Ondansetrone</t>
  </si>
  <si>
    <t>cpr 8 mg</t>
  </si>
  <si>
    <t>fiala 4 mg 2 ml</t>
  </si>
  <si>
    <t>fiala 8 mg 4 ml</t>
  </si>
  <si>
    <t>A04AA02</t>
  </si>
  <si>
    <t>Granisetrone</t>
  </si>
  <si>
    <t>fiala e.v. 3 mg 3 ml</t>
  </si>
  <si>
    <t>V03AB25</t>
  </si>
  <si>
    <t>Flumazenil</t>
  </si>
  <si>
    <t>034832319/M</t>
  </si>
  <si>
    <t>Campto 100 mg</t>
  </si>
  <si>
    <t>Fastum Gel 50 g</t>
  </si>
  <si>
    <t>034723041</t>
  </si>
  <si>
    <t>B. Braun Milano</t>
  </si>
  <si>
    <t>Poliaminoacidi nelle diverse formulazioni e dosaggi</t>
  </si>
  <si>
    <t>fiale  15 mcg</t>
  </si>
  <si>
    <t>fiale  20 mcg</t>
  </si>
  <si>
    <t>fiale  30 mcg</t>
  </si>
  <si>
    <t>fiale  40 mcg</t>
  </si>
  <si>
    <t>Bromazepan Sandoz gtt os 2,5 mg/ml 20 ml</t>
  </si>
  <si>
    <t>Diamicron</t>
  </si>
  <si>
    <t>024032017</t>
  </si>
  <si>
    <t>032776015/G</t>
  </si>
  <si>
    <t>032776027G</t>
  </si>
  <si>
    <t>Ifosfamide</t>
  </si>
  <si>
    <t>fiale e.v. 1 g</t>
  </si>
  <si>
    <t>L01AD05</t>
  </si>
  <si>
    <t>Fotemustina</t>
  </si>
  <si>
    <t>fiale 208 mg</t>
  </si>
  <si>
    <t>L01AX03</t>
  </si>
  <si>
    <t>Temozolomide</t>
  </si>
  <si>
    <t xml:space="preserve">cps 20 mg </t>
  </si>
  <si>
    <t xml:space="preserve">cps 100 mg </t>
  </si>
  <si>
    <t>L01AX04</t>
  </si>
  <si>
    <t>Acetilcolina cloruro</t>
  </si>
  <si>
    <t>fiale 20 mg + solvente</t>
  </si>
  <si>
    <t>031985157</t>
  </si>
  <si>
    <t>031985068</t>
  </si>
  <si>
    <t>025959026</t>
  </si>
  <si>
    <t>020925032</t>
  </si>
  <si>
    <t>006152021</t>
  </si>
  <si>
    <t>flaconi 10 g 100 ml</t>
  </si>
  <si>
    <t>C01EB15</t>
  </si>
  <si>
    <t>Trimetazidina</t>
  </si>
  <si>
    <t>Fluconazolo</t>
  </si>
  <si>
    <t>cps  50 mg</t>
  </si>
  <si>
    <t>fiale ev  100 mg 50 ml</t>
  </si>
  <si>
    <t>J02AC02</t>
  </si>
  <si>
    <t>Itraconazolo</t>
  </si>
  <si>
    <t>J04AB02</t>
  </si>
  <si>
    <t>Rifampicina</t>
  </si>
  <si>
    <t>conf. 600 mg</t>
  </si>
  <si>
    <t>fialoide flebo 600 mg</t>
  </si>
  <si>
    <t>J04AB03</t>
  </si>
  <si>
    <t>Rifamicina</t>
  </si>
  <si>
    <t>035263019/E</t>
  </si>
  <si>
    <t>Zometa 4 mg</t>
  </si>
  <si>
    <t>H-OSP</t>
  </si>
  <si>
    <t>022999015</t>
  </si>
  <si>
    <t>Anaresp siringa preriempita 15 mcg 0,375 ml</t>
  </si>
  <si>
    <t>Anaresp siringa preriempita 20 mcg 0,5 ml</t>
  </si>
  <si>
    <t>Anaresp siringa preriempita 30 mcg 0,3 ml</t>
  </si>
  <si>
    <t>Dilatrend 25 mg</t>
  </si>
  <si>
    <t>002309045</t>
  </si>
  <si>
    <t>002309033</t>
  </si>
  <si>
    <t>Folina capsule</t>
  </si>
  <si>
    <t>Folina fiale</t>
  </si>
  <si>
    <t>flac. sol. pronta 20 ml i.v. 10 mg</t>
  </si>
  <si>
    <t>flac. sol. pronta 100 ml i.v. 50 mg</t>
  </si>
  <si>
    <t>Sulodexide</t>
  </si>
  <si>
    <t>cpr 250 uls</t>
  </si>
  <si>
    <t>fiale i.m./e.v. 600 uls</t>
  </si>
  <si>
    <t>B01AC03</t>
  </si>
  <si>
    <t>Picotamide monoidrato</t>
  </si>
  <si>
    <t>B01AC04</t>
  </si>
  <si>
    <t>Clopidogrel idrogenosolfato</t>
  </si>
  <si>
    <t>Deflan mg 30</t>
  </si>
  <si>
    <t>Pupilla collirio 10 ml OTC</t>
  </si>
  <si>
    <t>025081023</t>
  </si>
  <si>
    <t>026783098</t>
  </si>
  <si>
    <t>026783023</t>
  </si>
  <si>
    <t>Mepral 20</t>
  </si>
  <si>
    <t>Mepral 40</t>
  </si>
  <si>
    <t>027819022</t>
  </si>
  <si>
    <t>Gastrogel</t>
  </si>
  <si>
    <t>005640038</t>
  </si>
  <si>
    <t>005640053</t>
  </si>
  <si>
    <t xml:space="preserve">Evion 100 </t>
  </si>
  <si>
    <t>Evion 300</t>
  </si>
  <si>
    <t>Boehringer Ingelheim Italia</t>
  </si>
  <si>
    <t>026533051</t>
  </si>
  <si>
    <t>Actilyse</t>
  </si>
  <si>
    <t>026533048</t>
  </si>
  <si>
    <t>93.7% p/p 400 gr. polvere Kit</t>
  </si>
  <si>
    <t>Galattosio + acido palmitico</t>
  </si>
  <si>
    <t>fiala  g 2,5 + solv.+ kit</t>
  </si>
  <si>
    <t>fl i.m./i.v.  2 g</t>
  </si>
  <si>
    <t>fiala e.v. 5 ml</t>
  </si>
  <si>
    <t>fiala e.v. 10 ml</t>
  </si>
  <si>
    <t>fiala e.v. 15 ml</t>
  </si>
  <si>
    <t>fiala e.v. 20 ml</t>
  </si>
  <si>
    <t>031184056</t>
  </si>
  <si>
    <t>032811010</t>
  </si>
  <si>
    <t>cpr riv. 40 mg</t>
  </si>
  <si>
    <t>cpr  retard 120 mg</t>
  </si>
  <si>
    <t>C08DB01</t>
  </si>
  <si>
    <t>Diltiazem</t>
  </si>
  <si>
    <t>Deursil RR 450 mg capsule rilascio prolungato</t>
  </si>
  <si>
    <t>022483061</t>
  </si>
  <si>
    <t>022483010</t>
  </si>
  <si>
    <t>022483022</t>
  </si>
  <si>
    <t>flc 8% 250 ml</t>
  </si>
  <si>
    <t>flc 5,5% 250 ml</t>
  </si>
  <si>
    <t>cpr 30 mg</t>
  </si>
  <si>
    <t>028493017</t>
  </si>
  <si>
    <t>Metotrexato Mayne iniettabile 5 mg</t>
  </si>
  <si>
    <t>cpr 0,5 mg</t>
  </si>
  <si>
    <t>A03FA49</t>
  </si>
  <si>
    <t>035195205</t>
  </si>
  <si>
    <t>Floroglucinolo</t>
  </si>
  <si>
    <t>fiale 40 mg i.m/e.v.</t>
  </si>
  <si>
    <t>028759049</t>
  </si>
  <si>
    <t>028759052</t>
  </si>
  <si>
    <t>Seropram 40 mg/ml</t>
  </si>
  <si>
    <t>Lundbeck Italia</t>
  </si>
  <si>
    <t>R03CB03</t>
  </si>
  <si>
    <t>Orciprenalina solfato</t>
  </si>
  <si>
    <t>fiala 0,5 mg 1 ml</t>
  </si>
  <si>
    <t>soluz. per inalaz. 0,5%</t>
  </si>
  <si>
    <t>R03CC02</t>
  </si>
  <si>
    <t>Salbutamolo solfato</t>
  </si>
  <si>
    <t>cpr efferv. 2 mg</t>
  </si>
  <si>
    <t>fiala i.m/e.v. 100 mcg</t>
  </si>
  <si>
    <t>fiala i.m/e.v. 500 mcg</t>
  </si>
  <si>
    <t>R03DA04</t>
  </si>
  <si>
    <t>Teofillina</t>
  </si>
  <si>
    <t>cps 200 mg ril 12 ore</t>
  </si>
  <si>
    <t>cps 300 mg ril 12 ore</t>
  </si>
  <si>
    <t>elisir  1,58%</t>
  </si>
  <si>
    <t>R03DA05</t>
  </si>
  <si>
    <t>027204015</t>
  </si>
  <si>
    <t>Nettacin coll 5 ml</t>
  </si>
  <si>
    <t>028234019</t>
  </si>
  <si>
    <t>020066015</t>
  </si>
  <si>
    <t>029006018</t>
  </si>
  <si>
    <t>029006032</t>
  </si>
  <si>
    <t>028557015</t>
  </si>
  <si>
    <t>Prontobario HD</t>
  </si>
  <si>
    <t>Prontobario 60%</t>
  </si>
  <si>
    <t>TAC Esofago</t>
  </si>
  <si>
    <t>Prontobario Colon</t>
  </si>
  <si>
    <t>Prontobario Esofago</t>
  </si>
  <si>
    <t>028553016</t>
  </si>
  <si>
    <t>024632085</t>
  </si>
  <si>
    <t>L02AE04</t>
  </si>
  <si>
    <t>Triptorelina</t>
  </si>
  <si>
    <t>fiala ev 400 mg</t>
  </si>
  <si>
    <t>fl/siringa 10.000 U.I.</t>
  </si>
  <si>
    <t>J02AX04</t>
  </si>
  <si>
    <t>J01XD01</t>
  </si>
  <si>
    <t>Metronidazolo</t>
  </si>
  <si>
    <t>flacone flebo 500 mg</t>
  </si>
  <si>
    <t>J01XX49</t>
  </si>
  <si>
    <t>Fosfomicina trometamolo</t>
  </si>
  <si>
    <t>buste  3 g</t>
  </si>
  <si>
    <t>J02AC01</t>
  </si>
  <si>
    <t>C10AA05</t>
  </si>
  <si>
    <t>Lidocaina + Prilocaina</t>
  </si>
  <si>
    <t>Metacolina cloruro</t>
  </si>
  <si>
    <t>fl 1 %</t>
  </si>
  <si>
    <t>fl  0,2 %</t>
  </si>
  <si>
    <t>collirio   0,3%</t>
  </si>
  <si>
    <t>unità monodose 0,5 ml  0,3%</t>
  </si>
  <si>
    <t>S01AA02</t>
  </si>
  <si>
    <t>Clortetraciclina</t>
  </si>
  <si>
    <t>pomata oftalmica 1%</t>
  </si>
  <si>
    <t>S01AA12</t>
  </si>
  <si>
    <t>collirio 5 ml  0,3%</t>
  </si>
  <si>
    <t>pomata oft. 3,5 g 0,3%</t>
  </si>
  <si>
    <t>S01AA19</t>
  </si>
  <si>
    <t>collirio 0,8 %</t>
  </si>
  <si>
    <t>A02BC02</t>
  </si>
  <si>
    <t>Pantoprazolo</t>
  </si>
  <si>
    <t>cpr  4 mg</t>
  </si>
  <si>
    <t>Enalapril maleato</t>
  </si>
  <si>
    <t>cpr div. 5 mg</t>
  </si>
  <si>
    <t>cpr 100 mg rilascio controllato</t>
  </si>
  <si>
    <t>cpr 150 mg rilascio controllato</t>
  </si>
  <si>
    <t>flac. i.v. 50 mg</t>
  </si>
  <si>
    <t>flac. sol. pronta e.v. 10 mg</t>
  </si>
  <si>
    <t>031219013</t>
  </si>
  <si>
    <t>031219025</t>
  </si>
  <si>
    <t>Edeven EV 5 mg 3 fl+3 fl solv</t>
  </si>
  <si>
    <t>Edeven 30 cpr riv 40 mg</t>
  </si>
  <si>
    <t>024994117</t>
  </si>
  <si>
    <t>Ibifen 30 cps rig 50 mg</t>
  </si>
  <si>
    <t>Midazolam IBI 15mg/3ml 10 fl soluz iniet IM/EV 3 ml</t>
  </si>
  <si>
    <t>028899021</t>
  </si>
  <si>
    <t>fiale i.m./i.v. inalazione</t>
  </si>
  <si>
    <t xml:space="preserve">pomata oftalmica 0,3% </t>
  </si>
  <si>
    <t>collirio 0,3% 10 ml</t>
  </si>
  <si>
    <t>collirio 10 ml  0,335%</t>
  </si>
  <si>
    <t>Prednisolone + atropina solfato + fenilefrina</t>
  </si>
  <si>
    <t>Cloramfenicolo + sodio colistimetato + tetraciclina</t>
  </si>
  <si>
    <t>flac. 1 g i.m.</t>
  </si>
  <si>
    <t>fiala 2 g im i.v.</t>
  </si>
  <si>
    <t>flac.i.v. 500 mg</t>
  </si>
  <si>
    <t>fiale e.v. 400 mg 100 ml</t>
  </si>
  <si>
    <t>Betaistina</t>
  </si>
  <si>
    <t>N07XX02</t>
  </si>
  <si>
    <r>
      <t xml:space="preserve">Ditta SPA - Società Prodotti Antibiotici S.p.A.  </t>
    </r>
    <r>
      <rPr>
        <sz val="12"/>
        <rFont val="Arial"/>
        <family val="2"/>
      </rPr>
      <t>Via Biella 8 - 20143 Milano  C.F./P.I. 00747030153 Tel. 02/891391 Fax 02/8132983</t>
    </r>
  </si>
  <si>
    <t>Depakin 400 mg/4 ml flaconcini</t>
  </si>
  <si>
    <t>siringhe preriempite 40 mg 0,8 ml</t>
  </si>
  <si>
    <t>Adefovir</t>
  </si>
  <si>
    <t>022629101</t>
  </si>
  <si>
    <t>Vessel 250 ULS</t>
  </si>
  <si>
    <t>Vessel 600 ULS/2 ml</t>
  </si>
  <si>
    <t>N05AB02</t>
  </si>
  <si>
    <t>Idrocortisone emisuccinato sodico</t>
  </si>
  <si>
    <t>Tiklid 250 mg compresse</t>
  </si>
  <si>
    <t>Frisium capsule 10 mg</t>
  </si>
  <si>
    <t>020925069</t>
  </si>
  <si>
    <t>Nitrosorbide Retard mg 40 capsule</t>
  </si>
  <si>
    <t>Nitrosorbide fiale mg 5</t>
  </si>
  <si>
    <t>022395026</t>
  </si>
  <si>
    <t>025540030</t>
  </si>
  <si>
    <t>Suprefact Depot 6,6 mg</t>
  </si>
  <si>
    <t>023451014</t>
  </si>
  <si>
    <t>gel orale 2%</t>
  </si>
  <si>
    <t>A01BB01</t>
  </si>
  <si>
    <t>Glibenclamide</t>
  </si>
  <si>
    <t>cpr 5 mg</t>
  </si>
  <si>
    <t>A01BB12</t>
  </si>
  <si>
    <t xml:space="preserve">Glimepiride </t>
  </si>
  <si>
    <t>cpr 2 mg</t>
  </si>
  <si>
    <t>A02AD01</t>
  </si>
  <si>
    <t xml:space="preserve">Magnesio idrossido + algedrato </t>
  </si>
  <si>
    <t xml:space="preserve">cpr  </t>
  </si>
  <si>
    <t>G01AF02</t>
  </si>
  <si>
    <t>crema vaginale</t>
  </si>
  <si>
    <t>dispositivi vaginali 10 mg</t>
  </si>
  <si>
    <t>Amplital sciroppo 60 ml</t>
  </si>
  <si>
    <t>Betametasone GNR crema 0,05% 30 g</t>
  </si>
  <si>
    <t>AstraZeneca</t>
  </si>
  <si>
    <t>027621022</t>
  </si>
  <si>
    <t>Pulmaxan 200 mg polvere per inalazione</t>
  </si>
  <si>
    <t>Cloramfenicolo succinato</t>
  </si>
  <si>
    <t>M02AA10</t>
  </si>
  <si>
    <t>gel 2,5%</t>
  </si>
  <si>
    <t>M03AB01</t>
  </si>
  <si>
    <t>fiala e.v. 500 mg</t>
  </si>
  <si>
    <t>M03AC04</t>
  </si>
  <si>
    <t>Atracurium besilato</t>
  </si>
  <si>
    <t>fiale e.v. 25 mg 2,5 ml</t>
  </si>
  <si>
    <t>fiale e.v. 50 mg 5 ml</t>
  </si>
  <si>
    <t>M03AC10</t>
  </si>
  <si>
    <t>A10BG03</t>
  </si>
  <si>
    <t>Pioglitazone cloridrato</t>
  </si>
  <si>
    <t>cpr  30 mg</t>
  </si>
  <si>
    <t>cpr  15 mg</t>
  </si>
  <si>
    <t>A10BX02</t>
  </si>
  <si>
    <t>S01AX11</t>
  </si>
  <si>
    <t>cpr retard 100 mg</t>
  </si>
  <si>
    <t>fiale im  75 mg</t>
  </si>
  <si>
    <t>M01AB15</t>
  </si>
  <si>
    <t>Ketorolac trometamina</t>
  </si>
  <si>
    <t>fiala im iv  30 mg 1 ml</t>
  </si>
  <si>
    <t>gocce 2%</t>
  </si>
  <si>
    <t>pomata oftalmica</t>
  </si>
  <si>
    <t>collirio</t>
  </si>
  <si>
    <t>Loftyl plus 600 mg cpr rivestite</t>
  </si>
  <si>
    <t>Loftyl  300 mg cpr rivestite</t>
  </si>
  <si>
    <t>035026018/E</t>
  </si>
  <si>
    <t>Ferring</t>
  </si>
  <si>
    <t>Tractocile</t>
  </si>
  <si>
    <t>033372018/M</t>
  </si>
  <si>
    <t>Propess</t>
  </si>
  <si>
    <t>flacone EV 1 mg</t>
  </si>
  <si>
    <t>026346027</t>
  </si>
  <si>
    <t>Glipressina</t>
  </si>
  <si>
    <t>Gonapeptyl Depot</t>
  </si>
  <si>
    <t>Farmaceutici Damor</t>
  </si>
  <si>
    <t>Bioarginina 500 ml</t>
  </si>
  <si>
    <t>009115027</t>
  </si>
  <si>
    <t>009115039</t>
  </si>
  <si>
    <t>031414016/G</t>
  </si>
  <si>
    <t>026089110</t>
  </si>
  <si>
    <t>026089084</t>
  </si>
  <si>
    <t>Augmentin</t>
  </si>
  <si>
    <t>Augmentin bambini 35 ml</t>
  </si>
  <si>
    <t>020957039</t>
  </si>
  <si>
    <t>Azatioprina Wellcome</t>
  </si>
  <si>
    <t>mutuo ric.</t>
  </si>
  <si>
    <t>proc centr.</t>
  </si>
  <si>
    <r>
      <t xml:space="preserve">Ditta FARMACEUTICI DAMOR S.p.A.  </t>
    </r>
    <r>
      <rPr>
        <sz val="12"/>
        <rFont val="Arial"/>
        <family val="2"/>
      </rPr>
      <t>Via Emilio Scaglione 27 - 80145 Napoli  C.F./P.I. 0027240639 Tel. 081/2389111 Fax 081/7405172</t>
    </r>
  </si>
  <si>
    <t>027808017</t>
  </si>
  <si>
    <t>023821010</t>
  </si>
  <si>
    <t>023821034</t>
  </si>
  <si>
    <t>023821022</t>
  </si>
  <si>
    <t>Complesso polivitaminico</t>
  </si>
  <si>
    <t xml:space="preserve">flac i.v. </t>
  </si>
  <si>
    <t>Prepidil Gel Intracervicale rir preriempita 0,5 mg/3g (2,5 ml)</t>
  </si>
  <si>
    <t>Prepidil Gel Intravaginale siringa pronta 1 mg/3g</t>
  </si>
  <si>
    <t>026821013</t>
  </si>
  <si>
    <t>026821025</t>
  </si>
  <si>
    <t>Cardura 30 cpr x 2 mg</t>
  </si>
  <si>
    <t>Cardura 20 cpr x 4 mg</t>
  </si>
  <si>
    <t>021635065</t>
  </si>
  <si>
    <t>Bassado 10 cpr 100 mg</t>
  </si>
  <si>
    <t>022393033</t>
  </si>
  <si>
    <t>022393045</t>
  </si>
  <si>
    <t>022393058</t>
  </si>
  <si>
    <t>022393060</t>
  </si>
  <si>
    <t>Adriblastina 10 mg liofilo</t>
  </si>
  <si>
    <t>Adalat Crono 30</t>
  </si>
  <si>
    <t>Fulton Medicinali</t>
  </si>
  <si>
    <t>Betadine 10% gel gr 30</t>
  </si>
  <si>
    <t>fiala  per intradermo reazione 10 U.I.</t>
  </si>
  <si>
    <t>Venlafaxina cloridrato</t>
  </si>
  <si>
    <t>cps a rilascio prolungato 150 mg</t>
  </si>
  <si>
    <t>cps a rilascio prolungato 75 mg</t>
  </si>
  <si>
    <t>Bristol-Myers Squibb</t>
  </si>
  <si>
    <t>015050014</t>
  </si>
  <si>
    <t>Fungizone</t>
  </si>
  <si>
    <t>A55</t>
  </si>
  <si>
    <t>025408016</t>
  </si>
  <si>
    <t>Azactam 0,5</t>
  </si>
  <si>
    <t>023834056</t>
  </si>
  <si>
    <t>Fluifort 2,7 g granulato</t>
  </si>
  <si>
    <t>023834082</t>
  </si>
  <si>
    <t>Fluifort 2,7 g sciroppo</t>
  </si>
  <si>
    <t>Metilergometrina  maleato</t>
  </si>
  <si>
    <t>027069032</t>
  </si>
  <si>
    <t>fiale 1 ml im iv 0,2 mg</t>
  </si>
  <si>
    <t>G02AD02</t>
  </si>
  <si>
    <t>Dinoprostone</t>
  </si>
  <si>
    <t>fiala siringa 0,5 mg/3g</t>
  </si>
  <si>
    <t>fiala siringa 1 mg/3g</t>
  </si>
  <si>
    <t>G02AD03</t>
  </si>
  <si>
    <t>Gemeprost</t>
  </si>
  <si>
    <t>candelette vaginali 1 mg</t>
  </si>
  <si>
    <t>G02AD05</t>
  </si>
  <si>
    <r>
      <t xml:space="preserve">Ditta Merck Serono S.p.A. (già Industria Farmaceutica Serono S.p.A.)  </t>
    </r>
    <r>
      <rPr>
        <sz val="12"/>
        <rFont val="Arial"/>
        <family val="2"/>
      </rPr>
      <t>Via Casilina 125 - 00176 Roma C.F. 00399800580 P.I. 00880701008 Tel. 06/703841 Fax 06/70384246</t>
    </r>
  </si>
  <si>
    <t>Adalat Crono 60</t>
  </si>
  <si>
    <t>Adalat A.R.</t>
  </si>
  <si>
    <t>026403079</t>
  </si>
  <si>
    <t>Nimotop soluzione per infusione</t>
  </si>
  <si>
    <t>026667028</t>
  </si>
  <si>
    <t>Syscor</t>
  </si>
  <si>
    <t>Benadon compresse</t>
  </si>
  <si>
    <t>Benadon fiale</t>
  </si>
  <si>
    <t>001340025</t>
  </si>
  <si>
    <t>001340052</t>
  </si>
  <si>
    <t>012812018</t>
  </si>
  <si>
    <t>Rovigon</t>
  </si>
  <si>
    <t>020213029</t>
  </si>
  <si>
    <t>Benexol B12 compresse</t>
  </si>
  <si>
    <t>004642070</t>
  </si>
  <si>
    <t>Benerva fiale</t>
  </si>
  <si>
    <t>000053037</t>
  </si>
  <si>
    <t>Ephynal capsule</t>
  </si>
  <si>
    <t>Ephynal compresse</t>
  </si>
  <si>
    <t>000053025</t>
  </si>
  <si>
    <t>Chiesi Farmaceutici</t>
  </si>
  <si>
    <t>034294037</t>
  </si>
  <si>
    <t>Miflonide 200 mcg polv per inalaz capsule rigide</t>
  </si>
  <si>
    <t>023704051</t>
  </si>
  <si>
    <t>Calcitonina Sandoz 50 UI/soluzione iniettabile</t>
  </si>
  <si>
    <t>020602013</t>
  </si>
  <si>
    <t>Desametasone fosfato</t>
  </si>
  <si>
    <t>fiale im iv 1 ml  8 mg</t>
  </si>
  <si>
    <t>Desametasone fosfato senza fenolo</t>
  </si>
  <si>
    <t>H02AB04</t>
  </si>
  <si>
    <t>Metilprednisolone</t>
  </si>
  <si>
    <t>cpr  16 mg</t>
  </si>
  <si>
    <t>Metilprednisolone acetato</t>
  </si>
  <si>
    <t>fiala 1 ml 40 mg</t>
  </si>
  <si>
    <t>flac. liof. im iv 2 g</t>
  </si>
  <si>
    <t>H02AB07</t>
  </si>
  <si>
    <t>Prednisone</t>
  </si>
  <si>
    <t>cpr   5 mg</t>
  </si>
  <si>
    <t>cpr   25 mg</t>
  </si>
  <si>
    <t>H02AB08</t>
  </si>
  <si>
    <t>cpr 50 mg</t>
  </si>
  <si>
    <t>N05AD01</t>
  </si>
  <si>
    <t>Aloperidolo</t>
  </si>
  <si>
    <t>027122062</t>
  </si>
  <si>
    <t>D06BB03</t>
  </si>
  <si>
    <t>Prometazina</t>
  </si>
  <si>
    <t>crema 2%</t>
  </si>
  <si>
    <t>Flixotide 500 Dikus</t>
  </si>
  <si>
    <t>035606033/E</t>
  </si>
  <si>
    <t>Arixtra</t>
  </si>
  <si>
    <t>029284015</t>
  </si>
  <si>
    <t>Peditrace</t>
  </si>
  <si>
    <t>024385104</t>
  </si>
  <si>
    <t>Intralipid 10% (sacche)</t>
  </si>
  <si>
    <t>024385130</t>
  </si>
  <si>
    <t xml:space="preserve">Intralipid 20% (sacche) </t>
  </si>
  <si>
    <t>L01CD02</t>
  </si>
  <si>
    <t>Docetaxel</t>
  </si>
  <si>
    <t>L01DB01</t>
  </si>
  <si>
    <t>Doxorubicina</t>
  </si>
  <si>
    <t>Acido tranexamico</t>
  </si>
  <si>
    <t>fiale im iv os 5 ml 500 mg</t>
  </si>
  <si>
    <t>B02AB49</t>
  </si>
  <si>
    <t>Gabexato mesilato</t>
  </si>
  <si>
    <t>fiale e.v 100 mg</t>
  </si>
  <si>
    <t>B02BA01</t>
  </si>
  <si>
    <t>Nettacin 15</t>
  </si>
  <si>
    <t>Nettacin 50</t>
  </si>
  <si>
    <t>Nettacin 100</t>
  </si>
  <si>
    <t>Nettacin 150</t>
  </si>
  <si>
    <t>Nettacin 300</t>
  </si>
  <si>
    <t>Eli Lilly Italia</t>
  </si>
  <si>
    <t>031849019</t>
  </si>
  <si>
    <t>Flunisolide Sandoz 1 flac 30 ml 0,1%</t>
  </si>
  <si>
    <t>Longastatina LAR 20</t>
  </si>
  <si>
    <t>Seretide Spray 25/125</t>
  </si>
  <si>
    <t>Lidocaina cloridrato 200 mg/ml</t>
  </si>
  <si>
    <t>031184070</t>
  </si>
  <si>
    <t>Biofutura Pharma</t>
  </si>
  <si>
    <t>027107010</t>
  </si>
  <si>
    <t>Metformina Teva</t>
  </si>
  <si>
    <t>035195332</t>
  </si>
  <si>
    <t>026544027</t>
  </si>
  <si>
    <t>Metotressato Teva</t>
  </si>
  <si>
    <t>Vecchi &amp; C. Piam</t>
  </si>
  <si>
    <t>021257023</t>
  </si>
  <si>
    <t>021257047</t>
  </si>
  <si>
    <t>021257062</t>
  </si>
  <si>
    <t>Etapiam 400 cpr</t>
  </si>
  <si>
    <t>Etapiam 500 cpr</t>
  </si>
  <si>
    <t>Etapiam 500 fiale</t>
  </si>
  <si>
    <t>Disipal confetti 50 mg</t>
  </si>
  <si>
    <t>023638012</t>
  </si>
  <si>
    <t>KCL Retard compresse 600 mg</t>
  </si>
  <si>
    <t>Zeneus Pharma</t>
  </si>
  <si>
    <t>035189012/E</t>
  </si>
  <si>
    <t>Myocet IV 2 Set/3 flac 50 mg</t>
  </si>
  <si>
    <t>024597015</t>
  </si>
  <si>
    <t>gtt  0,5%</t>
  </si>
  <si>
    <t xml:space="preserve">pomata urologica  2.5% 15 g </t>
  </si>
  <si>
    <t>G04CB01</t>
  </si>
  <si>
    <t>Finasteride</t>
  </si>
  <si>
    <t>H01AA02</t>
  </si>
  <si>
    <t>Impromen 30 ml 10mg/ml</t>
  </si>
  <si>
    <t>024372017</t>
  </si>
  <si>
    <t>Dantrium 50 cps 25 mg</t>
  </si>
  <si>
    <r>
      <t xml:space="preserve">Ditta ROTTAPHARM S.p.A.  </t>
    </r>
    <r>
      <rPr>
        <sz val="12"/>
        <rFont val="Arial"/>
        <family val="2"/>
      </rPr>
      <t>Via Valosa di Sopra 9 - 20052 Monza  C.F./P.I. 04472830159 Tel. 039/7390329 Fax 039/7390446</t>
    </r>
  </si>
  <si>
    <t>Rifocin flaconi uso locale 90 mg</t>
  </si>
  <si>
    <t>Rifadin capsule 300 mg</t>
  </si>
  <si>
    <t>Rifadin confetti 600 mg</t>
  </si>
  <si>
    <t>Rifadin fialoidi 600 mg</t>
  </si>
  <si>
    <t>020582209</t>
  </si>
  <si>
    <t>Ditta</t>
  </si>
  <si>
    <t>Abbott</t>
  </si>
  <si>
    <t>fiala siringa 250 UI</t>
  </si>
  <si>
    <t>J01CR01</t>
  </si>
  <si>
    <t xml:space="preserve">Ampicillina </t>
  </si>
  <si>
    <t>fiale 500 mg</t>
  </si>
  <si>
    <t>026028011</t>
  </si>
  <si>
    <t>Serono</t>
  </si>
  <si>
    <t>Sankyo Pharma Italia</t>
  </si>
  <si>
    <t>Essex Italia</t>
  </si>
  <si>
    <t>023087075</t>
  </si>
  <si>
    <t>035932033/E</t>
  </si>
  <si>
    <t>C01CA07</t>
  </si>
  <si>
    <t>Dobutamina cloridrato</t>
  </si>
  <si>
    <t>flaconi e.v. 250 mg</t>
  </si>
  <si>
    <t>C01CA08</t>
  </si>
  <si>
    <t>Oxedrina tartrato</t>
  </si>
  <si>
    <t>gocce 10%</t>
  </si>
  <si>
    <t>C01CA17</t>
  </si>
  <si>
    <t>Midodrina cloridrato</t>
  </si>
  <si>
    <t>025494028</t>
  </si>
  <si>
    <t>019875057</t>
  </si>
  <si>
    <t>Contramal S.R. 100  20 cpr 100 mg</t>
  </si>
  <si>
    <t>008366015</t>
  </si>
  <si>
    <t>Clorochina Bayer</t>
  </si>
  <si>
    <t>022760019</t>
  </si>
  <si>
    <t>Canesten crema</t>
  </si>
  <si>
    <t>025833068</t>
  </si>
  <si>
    <t>Gyno Canesten crema</t>
  </si>
  <si>
    <t>020213132</t>
  </si>
  <si>
    <t>Benexol B12 fiale 5000</t>
  </si>
  <si>
    <t>004696062</t>
  </si>
  <si>
    <t>Becozym Confetti Forte</t>
  </si>
  <si>
    <t>005713019</t>
  </si>
  <si>
    <t>Atiten</t>
  </si>
  <si>
    <t>Buserelin</t>
  </si>
  <si>
    <t>siringa precaricata 6,6 mg</t>
  </si>
  <si>
    <t>B01AX04</t>
  </si>
  <si>
    <t>N01BB53</t>
  </si>
  <si>
    <t>Gentamicina solfato Mayne Pharma 80 mg</t>
  </si>
  <si>
    <t>027612023</t>
  </si>
  <si>
    <t>Zofran</t>
  </si>
  <si>
    <t>027612011</t>
  </si>
  <si>
    <t xml:space="preserve">Zofran </t>
  </si>
  <si>
    <t>027612035</t>
  </si>
  <si>
    <t>027612047</t>
  </si>
  <si>
    <t>028949093</t>
  </si>
  <si>
    <t>B01AB05</t>
  </si>
  <si>
    <t>Enoxaparina sodica</t>
  </si>
  <si>
    <t>fiale-sir 2.000 U.I.</t>
  </si>
  <si>
    <t>fiale-sir 4.000 U.I.</t>
  </si>
  <si>
    <t>fiale-sir 6.000 U.I.</t>
  </si>
  <si>
    <t>B01AB06</t>
  </si>
  <si>
    <t>Nadroparina calcica</t>
  </si>
  <si>
    <t>A09AA02</t>
  </si>
  <si>
    <t>cps 150 mg</t>
  </si>
  <si>
    <t>cps 300 mg</t>
  </si>
  <si>
    <t>fiala 10 ml iv  50 mg</t>
  </si>
  <si>
    <t>C02DC01</t>
  </si>
  <si>
    <t>Minoxidil</t>
  </si>
  <si>
    <t xml:space="preserve">cpr 5 mg </t>
  </si>
  <si>
    <t>C03BA11</t>
  </si>
  <si>
    <t xml:space="preserve">Indapamide </t>
  </si>
  <si>
    <t>conf. 2,5 mg</t>
  </si>
  <si>
    <t>C03CA01</t>
  </si>
  <si>
    <r>
      <t xml:space="preserve">Ditta GlaxoSmithKline S.p.A.  </t>
    </r>
    <r>
      <rPr>
        <sz val="12"/>
        <rFont val="Arial"/>
        <family val="2"/>
      </rPr>
      <t>Via Fleming 2 - 37135 Verona  C.F./P.I. 00212840235 Tel. 045/9219306 Fax 045/9218169</t>
    </r>
  </si>
  <si>
    <t>Naropina 2 mg/ml</t>
  </si>
  <si>
    <t>Naropina 7,5 mg/ml</t>
  </si>
  <si>
    <t>C autoriz</t>
  </si>
  <si>
    <t>Spirocort turbohaler 200 mg</t>
  </si>
  <si>
    <t>Spirocort turbohaler 400 mg</t>
  </si>
  <si>
    <t>Caelyx 10 ml</t>
  </si>
  <si>
    <t>Ifenec Dermo 30 g</t>
  </si>
  <si>
    <t>Ifenec Dermo 78 g</t>
  </si>
  <si>
    <t>fiala-siringa   1.000 UI 0,5 ml</t>
  </si>
  <si>
    <t>fiala-siringa   2.000 UI 0,5 ml</t>
  </si>
  <si>
    <t>019311012</t>
  </si>
  <si>
    <t>fl 500 ml</t>
  </si>
  <si>
    <t>flac10% 500 ml</t>
  </si>
  <si>
    <t>sacca 6% 500 ml</t>
  </si>
  <si>
    <t>flac  500 ml</t>
  </si>
  <si>
    <t>B05XC</t>
  </si>
  <si>
    <t xml:space="preserve">Complesso vitaminico </t>
  </si>
  <si>
    <t>fiala 10 ml</t>
  </si>
  <si>
    <t>J01DA13</t>
  </si>
  <si>
    <t>Ceftriaxone sodico</t>
  </si>
  <si>
    <t>flac. 1 g e.v.</t>
  </si>
  <si>
    <t>flac. 2 g e.v.</t>
  </si>
  <si>
    <t>J01DA17</t>
  </si>
  <si>
    <t xml:space="preserve">Cefonicid </t>
  </si>
  <si>
    <t>fiale 1 g i.m.</t>
  </si>
  <si>
    <t>J01DA22</t>
  </si>
  <si>
    <t>Ceftizoxima sale sodico</t>
  </si>
  <si>
    <t>J01DA24</t>
  </si>
  <si>
    <t>Cefepime diicloridrato monoidrato</t>
  </si>
  <si>
    <t>A10AB04</t>
  </si>
  <si>
    <t>927-1004</t>
  </si>
  <si>
    <t>1218-1223</t>
  </si>
  <si>
    <t>1219-1224</t>
  </si>
  <si>
    <t>1220-1225</t>
  </si>
  <si>
    <t>Nutriplus Lipid senza elettroliti 2500 ml</t>
  </si>
  <si>
    <t>034723066</t>
  </si>
  <si>
    <t>026129015</t>
  </si>
  <si>
    <t>Glibomet</t>
  </si>
  <si>
    <t>023598030</t>
  </si>
  <si>
    <t>Rilaten mg 20 fiale</t>
  </si>
  <si>
    <t>L. Molteni &amp; C dei F.lli Alitti</t>
  </si>
  <si>
    <t>L.Molteni &amp; C dei F.lli Alitti</t>
  </si>
  <si>
    <t>Tegretol 400 mg compresse a rilascio modificato</t>
  </si>
  <si>
    <t>Protovit Rafforzato cpr riv</t>
  </si>
  <si>
    <t>Ferriprox 100 500 mg</t>
  </si>
  <si>
    <t>K-Flebo</t>
  </si>
  <si>
    <t>011226091</t>
  </si>
  <si>
    <t>Aminomal Elisir 200 ml</t>
  </si>
  <si>
    <t>028262018</t>
  </si>
  <si>
    <t>Diuresix 10 mg cpr</t>
  </si>
  <si>
    <t>collirio 0,3% 5 ml</t>
  </si>
  <si>
    <t>S01AA30</t>
  </si>
  <si>
    <r>
      <t xml:space="preserve">Ditta Boehringer Ingelheim Italia S.p.A.  </t>
    </r>
    <r>
      <rPr>
        <sz val="12"/>
        <rFont val="Arial"/>
        <family val="2"/>
      </rPr>
      <t>Località Prulli n° 103/C  - Reggello (FI)  C.F./P.I. 00421210485 Tel. 055/86501Fax 055/8650222</t>
    </r>
  </si>
  <si>
    <t>026925040</t>
  </si>
  <si>
    <t>Pentacol 400</t>
  </si>
  <si>
    <t>026925053</t>
  </si>
  <si>
    <t>Pentacol 800</t>
  </si>
  <si>
    <t>025904020</t>
  </si>
  <si>
    <t>Prilagin 2% 30 g</t>
  </si>
  <si>
    <t>025904069</t>
  </si>
  <si>
    <t>025904032</t>
  </si>
  <si>
    <t>Prilagin 2% 78 g</t>
  </si>
  <si>
    <t>Prilagin 0,2% 150 ml</t>
  </si>
  <si>
    <t>035902028/G</t>
  </si>
  <si>
    <t>035902055/G</t>
  </si>
  <si>
    <t>Acido acetilsalicilico + magnesio idrox.+ algedrato</t>
  </si>
  <si>
    <t>cpr 100 mg gastro protette</t>
  </si>
  <si>
    <t>fiala siringa 0,3 ml 3.200 UI</t>
  </si>
  <si>
    <t>fiala siringa 0,4 ml 4.250 UI</t>
  </si>
  <si>
    <t>cpr div. 1 g</t>
  </si>
  <si>
    <t xml:space="preserve">scir. ped.  5% 100 ml </t>
  </si>
  <si>
    <t>J01CA12</t>
  </si>
  <si>
    <t>Piperacillina</t>
  </si>
  <si>
    <t>025604048</t>
  </si>
  <si>
    <t>Piroxicam Sandoz 30 cps 20 mg</t>
  </si>
  <si>
    <t>ZLB Behring</t>
  </si>
  <si>
    <t>021458029</t>
  </si>
  <si>
    <t>Ugurol 500 mg</t>
  </si>
  <si>
    <t>027833045</t>
  </si>
  <si>
    <t>Trimeton</t>
  </si>
  <si>
    <t>033308038</t>
  </si>
  <si>
    <t>033308014</t>
  </si>
  <si>
    <t>034528012</t>
  </si>
  <si>
    <t>Remicade</t>
  </si>
  <si>
    <t>Introna Penna</t>
  </si>
  <si>
    <t>dispositivo per multipuntura</t>
  </si>
  <si>
    <t>Topamax 60 cpr 25 mg</t>
  </si>
  <si>
    <t>Topamax 60 cpr 50 mg</t>
  </si>
  <si>
    <t>028304018</t>
  </si>
  <si>
    <t>Tolep 300 mg compresse</t>
  </si>
  <si>
    <t>014684029</t>
  </si>
  <si>
    <t>Syntocinon 5 UI</t>
  </si>
  <si>
    <t>025627047</t>
  </si>
  <si>
    <t>fiale os 50 mg</t>
  </si>
  <si>
    <t>N07BB49</t>
  </si>
  <si>
    <t>Metadoxina</t>
  </si>
  <si>
    <t>fiala i.m/e.v. 300 mg</t>
  </si>
  <si>
    <t xml:space="preserve">Maveral </t>
  </si>
  <si>
    <t>fiale 2 ml im iv 4 mg</t>
  </si>
  <si>
    <t>035691094E</t>
  </si>
  <si>
    <t>035691118/E</t>
  </si>
  <si>
    <t>020602025</t>
  </si>
  <si>
    <t>020602049</t>
  </si>
  <si>
    <t>020602052</t>
  </si>
  <si>
    <t>Tegretol 200 mg compresse</t>
  </si>
  <si>
    <t>Tegretol 400 mg compresse</t>
  </si>
  <si>
    <t>029453014</t>
  </si>
  <si>
    <t>029453026</t>
  </si>
  <si>
    <t>029453038</t>
  </si>
  <si>
    <t>Sandimmun Neoral 25 mg capsule molli</t>
  </si>
  <si>
    <t>Sandimmun Neoral 50mg capsule molli</t>
  </si>
  <si>
    <t>Sandimmun Neoral 100 mg capsule molli</t>
  </si>
  <si>
    <t>016861015</t>
  </si>
  <si>
    <t>Igroton 25 mg compresse</t>
  </si>
  <si>
    <t>conf.  200 mg</t>
  </si>
  <si>
    <t>P02CA01</t>
  </si>
  <si>
    <t>Mebendazolo</t>
  </si>
  <si>
    <t>sospensione os 2%</t>
  </si>
  <si>
    <t>R01AA07</t>
  </si>
  <si>
    <t xml:space="preserve">Xilometazolina  Cloridrato </t>
  </si>
  <si>
    <t>R01AD99</t>
  </si>
  <si>
    <t>Fluocinolone acetonide + clonazolina</t>
  </si>
  <si>
    <t>spray 20 ml</t>
  </si>
  <si>
    <t>R03AC02</t>
  </si>
  <si>
    <t>Salbutamolo</t>
  </si>
  <si>
    <t>R03AC12</t>
  </si>
  <si>
    <t>Salmeterolo  xinafoato</t>
  </si>
  <si>
    <t>aerosol  25 mcg</t>
  </si>
  <si>
    <t>024582088</t>
  </si>
  <si>
    <t>028819011</t>
  </si>
  <si>
    <t>A</t>
  </si>
  <si>
    <t>cpr 1 mg</t>
  </si>
  <si>
    <t>A11BA</t>
  </si>
  <si>
    <t>confetti</t>
  </si>
  <si>
    <t>gocce</t>
  </si>
  <si>
    <t>Acido ascorbico</t>
  </si>
  <si>
    <t>fiale e.v. 1g  5 ml</t>
  </si>
  <si>
    <t>A11CC04</t>
  </si>
  <si>
    <t>Calcitriolo</t>
  </si>
  <si>
    <t>024953022</t>
  </si>
  <si>
    <t xml:space="preserve">Solu Medrol 125 mg flac EV </t>
  </si>
  <si>
    <t>Serenase Gocce mg 10/ml 15 ml</t>
  </si>
  <si>
    <t>Mikan 500 IM/EV 1 fl 500 mg</t>
  </si>
  <si>
    <t>Zimox sosp 5%</t>
  </si>
  <si>
    <t>020121036</t>
  </si>
  <si>
    <t>020121137</t>
  </si>
  <si>
    <t>Amplital 12 cpr 500 mg</t>
  </si>
  <si>
    <t>Amplital 12 cpr 1 g</t>
  </si>
  <si>
    <t>Amplital fl IM/EV 1 g</t>
  </si>
  <si>
    <t>020121087</t>
  </si>
  <si>
    <t>020121113</t>
  </si>
  <si>
    <t>026360014</t>
  </si>
  <si>
    <t>026360026</t>
  </si>
  <si>
    <t>Unasyn IM flac x 1,5 C/F solv 3,2</t>
  </si>
  <si>
    <t>033007028/M</t>
  </si>
  <si>
    <t>033007042/M</t>
  </si>
  <si>
    <t>033007067/M</t>
  </si>
  <si>
    <t>Torvast 10 30 cpr x 10 mg</t>
  </si>
  <si>
    <t>Prozin Compresse mg 25</t>
  </si>
  <si>
    <t>Prozin Gocce ml 10</t>
  </si>
  <si>
    <t>Prozin Compresse mg 100</t>
  </si>
  <si>
    <t>029316041</t>
  </si>
  <si>
    <t>Misofenac 75 mg 30 cpr</t>
  </si>
  <si>
    <t>025271014</t>
  </si>
  <si>
    <t>Altiazem Compresse mg 60</t>
  </si>
  <si>
    <t>B02AA02</t>
  </si>
  <si>
    <r>
      <t xml:space="preserve">Ditta Dompé S.p.A.  </t>
    </r>
    <r>
      <rPr>
        <sz val="12"/>
        <rFont val="Arial"/>
        <family val="2"/>
      </rPr>
      <t>Via San Martino 12-12/A  - 20122 Milano  C.F./P.I. 01241900669 Tel. 02/583831 Fax 02/58305240</t>
    </r>
  </si>
  <si>
    <r>
      <t xml:space="preserve">Ditta DOTT. FORMENTI S.p.A.  </t>
    </r>
    <r>
      <rPr>
        <sz val="12"/>
        <rFont val="Arial"/>
        <family val="2"/>
      </rPr>
      <t>Via Correggio 43  - 20149 Milano  C.F./P.I. 00795180157 Tel. 02/43051 Fax 02/430555</t>
    </r>
  </si>
  <si>
    <t>A12AA04</t>
  </si>
  <si>
    <t>Calcio carbonato</t>
  </si>
  <si>
    <t>cpr 1 g</t>
  </si>
  <si>
    <t>A12AA20</t>
  </si>
  <si>
    <t>Calcio lattogluconato + Calcio carbonato</t>
  </si>
  <si>
    <t xml:space="preserve">buste 1 g </t>
  </si>
  <si>
    <t>cpr eff.</t>
  </si>
  <si>
    <t>fiale im iv 20 mg</t>
  </si>
  <si>
    <t>fiala im iv 40 mg</t>
  </si>
  <si>
    <t>fiala  im iv 125 mg</t>
  </si>
  <si>
    <t>Voluven 6%</t>
  </si>
  <si>
    <t>Zyprexa 10 mg compresse rivestite</t>
  </si>
  <si>
    <t>033638127</t>
  </si>
  <si>
    <t>033638115</t>
  </si>
  <si>
    <t>Zyprexa Velotab 10 mg compresse orodispersibili</t>
  </si>
  <si>
    <t>Zyprexa Velotab 5 mg compresse orodispersibili</t>
  </si>
  <si>
    <t>026962047</t>
  </si>
  <si>
    <t>Humatrope 18 U.I. 6 mg</t>
  </si>
  <si>
    <t>cpr retard 120 mg</t>
  </si>
  <si>
    <t>flac. liof. 50 mg iv</t>
  </si>
  <si>
    <t>C09AA01</t>
  </si>
  <si>
    <t>Captopril</t>
  </si>
  <si>
    <t>C09AA02</t>
  </si>
  <si>
    <t>Insuline ed analoghi ad azione intermedia in tutte le formulazioni e dosaggi</t>
  </si>
  <si>
    <t>Insuline ed analoghi ad azione intermedia e rapida in associazione in tutte le formulazioni e dosaggi</t>
  </si>
  <si>
    <t xml:space="preserve">flaconi 250 ml / 500 ml </t>
  </si>
  <si>
    <t>flac. sol. pronta 50 ml i.v. 25 mg</t>
  </si>
  <si>
    <t>Naprilene Sigma Tau cpr 20 mg</t>
  </si>
  <si>
    <t>025725021</t>
  </si>
  <si>
    <t>S01EC04</t>
  </si>
  <si>
    <t>Brinzolamide</t>
  </si>
  <si>
    <t xml:space="preserve">collirio 10 mg  / 5 ml </t>
  </si>
  <si>
    <t>S01ED01</t>
  </si>
  <si>
    <t>Timololo maleato</t>
  </si>
  <si>
    <t>collirio 0,25%</t>
  </si>
  <si>
    <t>collirio   0,50%</t>
  </si>
  <si>
    <t>S01EX03</t>
  </si>
  <si>
    <t>Latanoprost</t>
  </si>
  <si>
    <t>028249023</t>
  </si>
  <si>
    <t>Tazocin 2,25 g</t>
  </si>
  <si>
    <t>A02BB01</t>
  </si>
  <si>
    <t>Misoprostolo</t>
  </si>
  <si>
    <t>cpr 200 mcg</t>
  </si>
  <si>
    <t>V08CA09</t>
  </si>
  <si>
    <t>034964104/M</t>
  </si>
  <si>
    <t>Gadobutirolo</t>
  </si>
  <si>
    <t>flac 1,0 mmol /ml 15 ml</t>
  </si>
  <si>
    <t>Gadovist</t>
  </si>
  <si>
    <t>034964116/M</t>
  </si>
  <si>
    <t>flac 1,0 mmol /ml 30 ml</t>
  </si>
  <si>
    <t>Etilefrina cloridrato</t>
  </si>
  <si>
    <t>fiale i.m ev s.c. 10 mg</t>
  </si>
  <si>
    <t>gocce 0,75%</t>
  </si>
  <si>
    <t>C01CA04</t>
  </si>
  <si>
    <t>Dopamina cloridrato</t>
  </si>
  <si>
    <t>fiale 200 mg</t>
  </si>
  <si>
    <t>fiala e.v. 20 mg</t>
  </si>
  <si>
    <t>fiala e.v. 80 mg</t>
  </si>
  <si>
    <t>flac. i.v. 10 mg</t>
  </si>
  <si>
    <t>Yamanouchi Pharma</t>
  </si>
  <si>
    <t>025494030</t>
  </si>
  <si>
    <t>Caspofungin</t>
  </si>
  <si>
    <t>fiala siringa  1.0 ml. sc / intravasc.</t>
  </si>
  <si>
    <t>750.000 U.I. fiala</t>
  </si>
  <si>
    <t xml:space="preserve">fl 250 U.I. </t>
  </si>
  <si>
    <t>fl iv   1.000  U.I.</t>
  </si>
  <si>
    <t>fiale 5.000 mcg</t>
  </si>
  <si>
    <t>fiale 1.000 mcg</t>
  </si>
  <si>
    <t>Desametasone Fosfato (senza fenolo)</t>
  </si>
  <si>
    <t>Fluoxetina 28 cpr sol</t>
  </si>
  <si>
    <t>Cloramfenicolo Fisiopharma IM 1 flc 1 g + 1 fl solv 10 ml</t>
  </si>
  <si>
    <t>033609013</t>
  </si>
  <si>
    <t>Miozac EV 1fl 20 ml 12,5mg/1ml</t>
  </si>
  <si>
    <t>031422025/G</t>
  </si>
  <si>
    <t>Furosemide Fisiopharma 10 fl 20 mg/2ml</t>
  </si>
  <si>
    <t>034634016</t>
  </si>
  <si>
    <t>Zengac OS/EV 1 fl 500 mg</t>
  </si>
  <si>
    <t>Farmigea</t>
  </si>
  <si>
    <t>028930016</t>
  </si>
  <si>
    <t>Miovisin</t>
  </si>
  <si>
    <t>023164015</t>
  </si>
  <si>
    <t>023164039</t>
  </si>
  <si>
    <t>016453033</t>
  </si>
  <si>
    <t>Tropimil</t>
  </si>
  <si>
    <t>035026020/E</t>
  </si>
  <si>
    <t>025767017</t>
  </si>
  <si>
    <t>Acediur</t>
  </si>
  <si>
    <t>027530056</t>
  </si>
  <si>
    <t>Macladin 250 cpr</t>
  </si>
  <si>
    <t>Macladin 500 cpr</t>
  </si>
  <si>
    <t>027530118</t>
  </si>
  <si>
    <t>Macladin I.V.</t>
  </si>
  <si>
    <t>Macladin sosp 125</t>
  </si>
  <si>
    <t>027530043</t>
  </si>
  <si>
    <t>027530068</t>
  </si>
  <si>
    <t>006387157</t>
  </si>
  <si>
    <t>006387132</t>
  </si>
  <si>
    <t>Idroplurivit confetti</t>
  </si>
  <si>
    <t>Idroplurivit gocce</t>
  </si>
  <si>
    <t>034463125</t>
  </si>
  <si>
    <t>Aliflus Aerosol 25/250</t>
  </si>
  <si>
    <t>Abiogen Pharma</t>
  </si>
  <si>
    <t xml:space="preserve">cps 400 mg </t>
  </si>
  <si>
    <t xml:space="preserve">Prezzo al pubblico deivato conf. </t>
  </si>
  <si>
    <t>Cocarbossilasi + piridossina + idrossicobalamina</t>
  </si>
  <si>
    <t>034852018</t>
  </si>
  <si>
    <t>Epoetina beta</t>
  </si>
  <si>
    <t>R06AX13</t>
  </si>
  <si>
    <t>Loratadina</t>
  </si>
  <si>
    <t>cpr  10 mg</t>
  </si>
  <si>
    <t>R07AA02</t>
  </si>
  <si>
    <t>Bupixamol 10 mg/ml soluzione iniettabile iperbarica fiale 2 ml</t>
  </si>
  <si>
    <t>035976036</t>
  </si>
  <si>
    <t>ovuli (200.000 + 500 mg)</t>
  </si>
  <si>
    <t>garze (40 mg + 2 mg)</t>
  </si>
  <si>
    <t>flac. multid. sc iv  1 mg / 5 ml</t>
  </si>
  <si>
    <t>029167032</t>
  </si>
  <si>
    <t>Clody 300 mg 6 fl soluzione infusione EV</t>
  </si>
  <si>
    <t>034294013</t>
  </si>
  <si>
    <t>024596052</t>
  </si>
  <si>
    <t>034956033/E</t>
  </si>
  <si>
    <t>Helixate NexGen 1 flac 1000 UI Fattore VIII Ricombinante</t>
  </si>
  <si>
    <t>034956021/E</t>
  </si>
  <si>
    <t>Helixate NexGen 1 flac 500 UI Fattore VIII Ricombinante</t>
  </si>
  <si>
    <t xml:space="preserve">Scharper </t>
  </si>
  <si>
    <t>020851034</t>
  </si>
  <si>
    <t>Spasmex</t>
  </si>
  <si>
    <t>020851046</t>
  </si>
  <si>
    <t>Sandoz</t>
  </si>
  <si>
    <t>flacone ev 2 mg</t>
  </si>
  <si>
    <t>L01BC05</t>
  </si>
  <si>
    <t>Quinazil 5 mg cpr</t>
  </si>
  <si>
    <t>Quinazil 20 mg cpr</t>
  </si>
  <si>
    <t>033241011/G</t>
  </si>
  <si>
    <t>Sodio Nitroprussiato 100 mg fl</t>
  </si>
  <si>
    <t>Torvast 20 30 cpr x 20 mg</t>
  </si>
  <si>
    <t>Torvast 40 30 cpr x 40 mg</t>
  </si>
  <si>
    <t>027860042</t>
  </si>
  <si>
    <t>027860156</t>
  </si>
  <si>
    <t>Zitromax 3 cpr x 500 mg</t>
  </si>
  <si>
    <t>Zitromax 1 fl x 500 mg EV HP</t>
  </si>
  <si>
    <t>028988032</t>
  </si>
  <si>
    <t>Dostinex 8 cpr 0,5 mg</t>
  </si>
  <si>
    <t>A12BA01</t>
  </si>
  <si>
    <t>Potassio cloruro</t>
  </si>
  <si>
    <t>confetti retard  600 mg</t>
  </si>
  <si>
    <t>A12BA30</t>
  </si>
  <si>
    <t>buste</t>
  </si>
  <si>
    <t>A12BA49</t>
  </si>
  <si>
    <t>fiale im  iv   25 mg</t>
  </si>
  <si>
    <t>Miflonide 400 mcg polv per inalaz capsule rigide</t>
  </si>
  <si>
    <t>028511095</t>
  </si>
  <si>
    <t>024022170</t>
  </si>
  <si>
    <t>Oki  80 mg granulato per soluzione orale</t>
  </si>
  <si>
    <t>Artrosilene 160 mg/2 ml soluzione iniettabile</t>
  </si>
  <si>
    <t>sosp. os 8%</t>
  </si>
  <si>
    <t>L01AA03</t>
  </si>
  <si>
    <t>Streptomicina Solfato</t>
  </si>
  <si>
    <t>013972056</t>
  </si>
  <si>
    <t>Kenacort</t>
  </si>
  <si>
    <t>016366027</t>
  </si>
  <si>
    <t>Coumadin</t>
  </si>
  <si>
    <t>033706019/G</t>
  </si>
  <si>
    <t>034422016/G</t>
  </si>
  <si>
    <t>Valsartan</t>
  </si>
  <si>
    <t>cpr 160 mg</t>
  </si>
  <si>
    <t>C10AA01</t>
  </si>
  <si>
    <t>Simvastatina</t>
  </si>
  <si>
    <t>C10AA03</t>
  </si>
  <si>
    <t>Pravastatina</t>
  </si>
  <si>
    <t>C10AX06</t>
  </si>
  <si>
    <t>Omega polienoici</t>
  </si>
  <si>
    <t>cps 1 g</t>
  </si>
  <si>
    <t>D01AC01</t>
  </si>
  <si>
    <t>Clotrimazolo</t>
  </si>
  <si>
    <t>crema 1%</t>
  </si>
  <si>
    <t xml:space="preserve">cpr  75 mg </t>
  </si>
  <si>
    <t>B01AC05</t>
  </si>
  <si>
    <t>Ticlopidina</t>
  </si>
  <si>
    <t>cpr  250 mg</t>
  </si>
  <si>
    <t>B01AC06</t>
  </si>
  <si>
    <t>Acido acetilsalicilico</t>
  </si>
  <si>
    <t>cpr 100 mg</t>
  </si>
  <si>
    <t>fiale EV 250 mg</t>
  </si>
  <si>
    <t>Dissenten compresse mg 2</t>
  </si>
  <si>
    <t>021299045</t>
  </si>
  <si>
    <t>Deflamon Flebo 100 ml senza deflussore</t>
  </si>
  <si>
    <t>027616022</t>
  </si>
  <si>
    <t>Seacor capsule g 1</t>
  </si>
  <si>
    <t>So.Se.Pharm</t>
  </si>
  <si>
    <t>033083027</t>
  </si>
  <si>
    <t>Kliacef</t>
  </si>
  <si>
    <t>034527034</t>
  </si>
  <si>
    <t>034527059</t>
  </si>
  <si>
    <t xml:space="preserve">Temodal </t>
  </si>
  <si>
    <t>Dicloreum mg 50</t>
  </si>
  <si>
    <t>Dicloreum retard mg 100</t>
  </si>
  <si>
    <t>Dicloreum mg 75</t>
  </si>
  <si>
    <t>028500015</t>
  </si>
  <si>
    <t>026518050</t>
  </si>
  <si>
    <t>Alfaferone 6.000.000 UI</t>
  </si>
  <si>
    <t>020689028</t>
  </si>
  <si>
    <t>Vagilen mg 250</t>
  </si>
  <si>
    <t>028963015</t>
  </si>
  <si>
    <t>Pupilla collirio antistaminico</t>
  </si>
  <si>
    <t>026270076</t>
  </si>
  <si>
    <t>026270088</t>
  </si>
  <si>
    <t>026270090</t>
  </si>
  <si>
    <t>Fluxum 3200 UI AXA 0,3 ml</t>
  </si>
  <si>
    <t>Fluxum 4250 UI AXA 0,4 ml</t>
  </si>
  <si>
    <t>Fluxum 6400 UI AXA 0,6 ml</t>
  </si>
  <si>
    <t>A1</t>
  </si>
  <si>
    <t>022629113</t>
  </si>
  <si>
    <t>020417034</t>
  </si>
  <si>
    <t>Levoxacin</t>
  </si>
  <si>
    <t>033940065</t>
  </si>
  <si>
    <t>021250030</t>
  </si>
  <si>
    <t>028845016</t>
  </si>
  <si>
    <t>Mivacron</t>
  </si>
  <si>
    <t>G04BE01</t>
  </si>
  <si>
    <t>fiale 10 mcg</t>
  </si>
  <si>
    <t>J05AB11</t>
  </si>
  <si>
    <t>Valaciclovir</t>
  </si>
  <si>
    <r>
      <t xml:space="preserve">Ditta ISTITUTO LUSOFARMACO D'ITALIA S.p.A.  </t>
    </r>
    <r>
      <rPr>
        <sz val="12"/>
        <rFont val="Arial"/>
        <family val="2"/>
      </rPr>
      <t>Via Sette Santi 3 - 50131 Firenze   C.F./P.I. 00714810157 Tel. 055/56801 Fax 055/5680442 servizi post-vendita c/o CO.DI.FI.Via Sette Santi 1 - 50131 Firenze</t>
    </r>
  </si>
  <si>
    <r>
      <t xml:space="preserve">Ditta Cephalon S.r.l. (già Zeneus Pharma Italia S.r.l.)  </t>
    </r>
    <r>
      <rPr>
        <sz val="12"/>
        <rFont val="Arial"/>
        <family val="2"/>
      </rPr>
      <t>Piazza G. Marconi 25 - 00144 Roma  C.F./P.I. 04936501008 Tel. 06/591935256-257 Fax 06/591935249</t>
    </r>
  </si>
  <si>
    <t>Novo Nordisk Farmaceutici</t>
  </si>
  <si>
    <t>N03AB02</t>
  </si>
  <si>
    <t>N05BA08</t>
  </si>
  <si>
    <t>A05BA49</t>
  </si>
  <si>
    <t>034382073</t>
  </si>
  <si>
    <t>034382085</t>
  </si>
  <si>
    <t>034382061</t>
  </si>
  <si>
    <t>034382059</t>
  </si>
  <si>
    <t>036050161</t>
  </si>
  <si>
    <t>036050185</t>
  </si>
  <si>
    <t>036050134</t>
  </si>
  <si>
    <t>036050247</t>
  </si>
  <si>
    <t>036050146</t>
  </si>
  <si>
    <t>035508062</t>
  </si>
  <si>
    <t>035508050</t>
  </si>
  <si>
    <t>035508047</t>
  </si>
  <si>
    <t>027066024</t>
  </si>
  <si>
    <t>027066048</t>
  </si>
  <si>
    <t>Enantone 3,75 mg</t>
  </si>
  <si>
    <t>Enantone 11,25 mg</t>
  </si>
  <si>
    <t>034946044/E</t>
  </si>
  <si>
    <t>034946018/E</t>
  </si>
  <si>
    <t>Actos 30 mg</t>
  </si>
  <si>
    <t>Actos 15 mg</t>
  </si>
  <si>
    <t>HRR</t>
  </si>
  <si>
    <t>Teva Pharma Italia</t>
  </si>
  <si>
    <r>
      <t xml:space="preserve">Ditta Roche S.p.A.  </t>
    </r>
    <r>
      <rPr>
        <sz val="12"/>
        <rFont val="Arial"/>
        <family val="2"/>
      </rPr>
      <t>Via G. B. Stucchi 110  - 20052 Monza  C.F./P.I. 00747170157 Tel. 039/2471 Fax 800824038</t>
    </r>
  </si>
  <si>
    <t>unguento 40 g</t>
  </si>
  <si>
    <t>A01AB03</t>
  </si>
  <si>
    <t>flac. 10 ml  5.000 UI/ml senza alcool benz</t>
  </si>
  <si>
    <t>J01CA04</t>
  </si>
  <si>
    <t>Amoxicillina triidrato</t>
  </si>
  <si>
    <t>flac. liof. im iv 1 g</t>
  </si>
  <si>
    <t>L02AE03</t>
  </si>
  <si>
    <t>Goserelin</t>
  </si>
  <si>
    <t>siringa preriempita 10,8 mg</t>
  </si>
  <si>
    <t>siringa preriempita 3,6 mg</t>
  </si>
  <si>
    <t>L03AB01</t>
  </si>
  <si>
    <t>Interferone alfa</t>
  </si>
  <si>
    <t>fiala 6.000.000 UI</t>
  </si>
  <si>
    <t>L03AB05</t>
  </si>
  <si>
    <t>Interferone alfa-2b</t>
  </si>
  <si>
    <t>penna multidose 18 UI</t>
  </si>
  <si>
    <t>015896018</t>
  </si>
  <si>
    <t>015896020</t>
  </si>
  <si>
    <t>Muscoril 4 mg/2 ml fiale IM</t>
  </si>
  <si>
    <t>Muscoril 4 mg capsule</t>
  </si>
  <si>
    <t>026695015</t>
  </si>
  <si>
    <t>Stilnox 10 mg compresse rivestite con film</t>
  </si>
  <si>
    <t xml:space="preserve"> A.C.R.A.F.</t>
  </si>
  <si>
    <t>100 mcg fiale</t>
  </si>
  <si>
    <t>Anaresp penna preriempita 100 mcg monouso</t>
  </si>
  <si>
    <t>Clexane siringhe preriempite 4000 UI</t>
  </si>
  <si>
    <t>Clexane T siringhe preriempite 6000 UI</t>
  </si>
  <si>
    <t>B01AB02</t>
  </si>
  <si>
    <t>Antitrombina III</t>
  </si>
  <si>
    <t>fiale-sir 8.000 U.I.</t>
  </si>
  <si>
    <t>fiale-sir 10.000 U.I.</t>
  </si>
  <si>
    <t>Betadine 10% garze impregnate</t>
  </si>
  <si>
    <t>Plactidil 300 mg</t>
  </si>
  <si>
    <t>020780045</t>
  </si>
  <si>
    <t>020780021</t>
  </si>
  <si>
    <t>Synacthen 0,25 mg/1 ml soluzione iniettabile</t>
  </si>
  <si>
    <t>Synacthen 1mg/ml sosp. iniettabile a rilascio prolungato</t>
  </si>
  <si>
    <t>cpr sublinguali 0,2 mg</t>
  </si>
  <si>
    <t>fiale 1 ml  im iv 0,3 mg</t>
  </si>
  <si>
    <t>N02AX02</t>
  </si>
  <si>
    <t>Tramadolo</t>
  </si>
  <si>
    <t>N02BA01</t>
  </si>
  <si>
    <t>M01AE09</t>
  </si>
  <si>
    <t>N01BB51</t>
  </si>
  <si>
    <t>C09AA06</t>
  </si>
  <si>
    <t>Quinapril</t>
  </si>
  <si>
    <t>C09AA09</t>
  </si>
  <si>
    <t>Fosinopril</t>
  </si>
  <si>
    <t>C09BA01</t>
  </si>
  <si>
    <t>Captopril + Idroclorotiazide</t>
  </si>
  <si>
    <t>C09BA02</t>
  </si>
  <si>
    <t>Enalapril + Idroclorotiazide</t>
  </si>
  <si>
    <t>cpr 20/12,5 mg</t>
  </si>
  <si>
    <t>C09CA03</t>
  </si>
  <si>
    <t>027184023</t>
  </si>
  <si>
    <t>Endoprost 50</t>
  </si>
  <si>
    <t>C-H</t>
  </si>
  <si>
    <t>Flexen</t>
  </si>
  <si>
    <t>023401096</t>
  </si>
  <si>
    <t>M03BX01</t>
  </si>
  <si>
    <t>Baclofene</t>
  </si>
  <si>
    <t>M03BX02</t>
  </si>
  <si>
    <t>Monoket Multitab 30 cpr div. 60 mg</t>
  </si>
  <si>
    <t>Iopamidolo Bioindustria LIM 300 mg iodio/ml</t>
  </si>
  <si>
    <t>033954140</t>
  </si>
  <si>
    <t>polvere diskus 500 mg</t>
  </si>
  <si>
    <t>R06AB02</t>
  </si>
  <si>
    <t>Desclorfeniramina</t>
  </si>
  <si>
    <t>Nutriplus Lipid 1875 ml</t>
  </si>
  <si>
    <t>Nutriplus Lipid 2500 ml</t>
  </si>
  <si>
    <t>026046019</t>
  </si>
  <si>
    <t>026046021</t>
  </si>
  <si>
    <t>Deflan mg 6</t>
  </si>
  <si>
    <t>fiale  50 mcg</t>
  </si>
  <si>
    <t>fiale  60 mcg</t>
  </si>
  <si>
    <t>fiale  80 mcg</t>
  </si>
  <si>
    <t>fiale  150 mcg</t>
  </si>
  <si>
    <t>B05AA06</t>
  </si>
  <si>
    <t>Poligelina</t>
  </si>
  <si>
    <t>B05AA07</t>
  </si>
  <si>
    <t>Etamido</t>
  </si>
  <si>
    <t>B05BA02</t>
  </si>
  <si>
    <t>Crinos</t>
  </si>
  <si>
    <t xml:space="preserve">Calcijex 1 mcg/ml </t>
  </si>
  <si>
    <t xml:space="preserve">Humira Adalimumab </t>
  </si>
  <si>
    <t>Sevorane</t>
  </si>
  <si>
    <t>Pentothal Sodium</t>
  </si>
  <si>
    <t>Norvir 100 mg cps molli</t>
  </si>
  <si>
    <t>Ferro-Grad</t>
  </si>
  <si>
    <t>Simdax 2,5 mg/ml</t>
  </si>
  <si>
    <t>Loftyl 150 mg/ml gocce orali</t>
  </si>
  <si>
    <t>Eritrocina 600 mg cpr</t>
  </si>
  <si>
    <t>022620215</t>
  </si>
  <si>
    <t>Flectadol 1000 mg bustine os</t>
  </si>
  <si>
    <t>Flectadol 1 g/5 ml fiale IM/IV</t>
  </si>
  <si>
    <t>Flectadol 500 mg bustine os</t>
  </si>
  <si>
    <t>Merck Sharp &amp; Dohme (Italia)</t>
  </si>
  <si>
    <t>035493016</t>
  </si>
  <si>
    <t>Cancidas</t>
  </si>
  <si>
    <t>028308017</t>
  </si>
  <si>
    <t>Proscar</t>
  </si>
  <si>
    <t>Tienam</t>
  </si>
  <si>
    <t>030644025</t>
  </si>
  <si>
    <t>Crixivan</t>
  </si>
  <si>
    <t>027753096</t>
  </si>
  <si>
    <t>Zoloft 30 cpr div x 50 mg</t>
  </si>
  <si>
    <t>Zoloft 15 cps x 50 mg</t>
  </si>
  <si>
    <t>Iopamidolo Bioindustria LIM 370 mg iodio/ml</t>
  </si>
  <si>
    <t>033954153</t>
  </si>
  <si>
    <t>033954165</t>
  </si>
  <si>
    <r>
      <t xml:space="preserve">Ditta ESSEX ITALIA S.p.A.  </t>
    </r>
    <r>
      <rPr>
        <sz val="12"/>
        <rFont val="Arial"/>
        <family val="2"/>
      </rPr>
      <t>Centro Direzionale Milano Due Palazzo Borromini  - 20090 Segrate (MI)  C.F./P.I. 03296950151 Tel. 02/210191 Fax 02/21019690</t>
    </r>
  </si>
  <si>
    <t>034411037/M</t>
  </si>
  <si>
    <t>034411049/M</t>
  </si>
  <si>
    <t>Eloxatin 50mg/10ml soluzione per infusione</t>
  </si>
  <si>
    <t>Eloxatin 100mg/20ml soluzione per infusione</t>
  </si>
  <si>
    <t>024962058</t>
  </si>
  <si>
    <t>Phospho Lax</t>
  </si>
  <si>
    <t>024995033</t>
  </si>
  <si>
    <t>Clisma Lax 133 ml</t>
  </si>
  <si>
    <t>025561022</t>
  </si>
  <si>
    <t>Sofargen 50 g</t>
  </si>
  <si>
    <t>Sirton</t>
  </si>
  <si>
    <t>004308019</t>
  </si>
  <si>
    <t>Antabuse</t>
  </si>
  <si>
    <t>Narcan Neonatal</t>
  </si>
  <si>
    <t>flac. 1 g i.m./ i.v.</t>
  </si>
  <si>
    <t>fiala 500 mg i.m. i.v.</t>
  </si>
  <si>
    <t>fiala 1 g i.m. i.v.</t>
  </si>
  <si>
    <t>flac. 1 g i.m. i.v.</t>
  </si>
  <si>
    <t>flac. 150 mg i.m. i.v.</t>
  </si>
  <si>
    <t>033863010</t>
  </si>
  <si>
    <t>033863022</t>
  </si>
  <si>
    <t>Igantet 250 UI F/SIR</t>
  </si>
  <si>
    <t>Igantet 500 UI F/SIR</t>
  </si>
  <si>
    <t>035871019/E</t>
  </si>
  <si>
    <t>Gilead</t>
  </si>
  <si>
    <t xml:space="preserve">Hepsera 10 mg </t>
  </si>
  <si>
    <t>GiEnne Pharma</t>
  </si>
  <si>
    <t>027898081</t>
  </si>
  <si>
    <t>Transmetil compresse</t>
  </si>
  <si>
    <t>028776033</t>
  </si>
  <si>
    <t>Dromos Biofutura compresse 500 mg</t>
  </si>
  <si>
    <t>Alkeran 2 mg (cessata commercializzazione 5 mg)</t>
  </si>
  <si>
    <t>Solu Medrol flac EV IM 40 mg + LIO</t>
  </si>
  <si>
    <t>034005064/G</t>
  </si>
  <si>
    <t>A03AX13</t>
  </si>
  <si>
    <t>Simeticone</t>
  </si>
  <si>
    <t>cpr</t>
  </si>
  <si>
    <t>A03AX99</t>
  </si>
  <si>
    <t>Plasil compresse 10 mg</t>
  </si>
  <si>
    <t>Plasil sciroppo flacone 120 ml</t>
  </si>
  <si>
    <t>034411013/M</t>
  </si>
  <si>
    <t>034411025/M</t>
  </si>
  <si>
    <t>Eloxatin 50 mg flacone IV</t>
  </si>
  <si>
    <t>Eloxatin 100 mg flacone IV</t>
  </si>
  <si>
    <t>025190012</t>
  </si>
  <si>
    <t>Ditropan 5 mg compresse</t>
  </si>
  <si>
    <t>022863056</t>
  </si>
  <si>
    <t>022863068</t>
  </si>
  <si>
    <t>022863031</t>
  </si>
  <si>
    <t>Trental compresse 400 mg</t>
  </si>
  <si>
    <t>Trental fiale 5 ml/100 mg</t>
  </si>
  <si>
    <t>A03AA05</t>
  </si>
  <si>
    <t>Trimebutina</t>
  </si>
  <si>
    <t>fiala i.m./e.v. 50 mg</t>
  </si>
  <si>
    <t>A03AA06</t>
  </si>
  <si>
    <r>
      <t xml:space="preserve">Ditta Wyeth Lederle S.p.A.  </t>
    </r>
    <r>
      <rPr>
        <sz val="12"/>
        <rFont val="Arial"/>
        <family val="2"/>
      </rPr>
      <t>Via Nettunense 90 - 04011 Aprilia  C.F. 00130300874 P.I. 01793330596 Tel. 06/927151 Fax 06/92715446</t>
    </r>
  </si>
  <si>
    <t>M01AC06</t>
  </si>
  <si>
    <t>Meloxicam</t>
  </si>
  <si>
    <t>M01AH01</t>
  </si>
  <si>
    <t>Celecoxib</t>
  </si>
  <si>
    <t xml:space="preserve">Fentanil  </t>
  </si>
  <si>
    <t>fiala 5 mg  10 ml</t>
  </si>
  <si>
    <t xml:space="preserve">Propofol </t>
  </si>
  <si>
    <t>fiala  2% 10 ml</t>
  </si>
  <si>
    <t xml:space="preserve">Ropivacaina cloridrato </t>
  </si>
  <si>
    <t>Levobupivacaina cloridrato</t>
  </si>
  <si>
    <t>cpr . 10 mg</t>
  </si>
  <si>
    <t>cpr  60 mg</t>
  </si>
  <si>
    <t>N05AB03</t>
  </si>
  <si>
    <t xml:space="preserve">Perfenazina </t>
  </si>
  <si>
    <t>N05AD06</t>
  </si>
  <si>
    <t>Bromperidolo</t>
  </si>
  <si>
    <t>gocce 1%</t>
  </si>
  <si>
    <t>soluzione os</t>
  </si>
  <si>
    <t>Durogesic 3 cerotti 25 mcg</t>
  </si>
  <si>
    <t>Durogesic 3 cerotti 50 mcg</t>
  </si>
  <si>
    <t>Durogesic 3 cerotti 75 mcg</t>
  </si>
  <si>
    <t>Durogesic 3 cerotti 100 mcg</t>
  </si>
  <si>
    <t>A02BC01</t>
  </si>
  <si>
    <t>Omeprazolo</t>
  </si>
  <si>
    <t>cps 20 mg</t>
  </si>
  <si>
    <t xml:space="preserve">fiala 4 mg </t>
  </si>
  <si>
    <t>M03CA01</t>
  </si>
  <si>
    <t>Dantrolene</t>
  </si>
  <si>
    <t>M05BA02</t>
  </si>
  <si>
    <t>Acido clodronico</t>
  </si>
  <si>
    <t>M05BA03</t>
  </si>
  <si>
    <t>Acido pamidronico</t>
  </si>
  <si>
    <t>M05BA08</t>
  </si>
  <si>
    <t>Acido zoledronico</t>
  </si>
  <si>
    <r>
      <t xml:space="preserve">Ditta Laboratori GUIDOTTI S.p.A.  </t>
    </r>
    <r>
      <rPr>
        <sz val="12"/>
        <rFont val="Arial"/>
        <family val="2"/>
      </rPr>
      <t>Via Livornese 897 Loc. La Vettola - 56010 Pisa  C.F./P.I. 00395270481 Tel. 050/971011 Fax 050/9710374  servizi post-vendita c/o CO.DI.FI. Via Sette Santi 1 - 50131 Firenze</t>
    </r>
  </si>
  <si>
    <t>026354011</t>
  </si>
  <si>
    <t>Isoptin 40 mg cpr rivestite</t>
  </si>
  <si>
    <t xml:space="preserve">Isoptin 80 mg cpr </t>
  </si>
  <si>
    <t>Levopraid 50 mg compresse</t>
  </si>
  <si>
    <t>Levopraid 50 mg (fiale)</t>
  </si>
  <si>
    <t>Levopraid 100 mg compresse</t>
  </si>
  <si>
    <t>En 0,5 mg cpr</t>
  </si>
  <si>
    <t>En 2 mg cpr</t>
  </si>
  <si>
    <t>En  fiale 0,5 mg fiale</t>
  </si>
  <si>
    <t>Omnipaque 300 flacone 20 ml</t>
  </si>
  <si>
    <t>V03AF01</t>
  </si>
  <si>
    <t>Mesna</t>
  </si>
  <si>
    <t>V03AF02</t>
  </si>
  <si>
    <t>Dexrazoxano</t>
  </si>
  <si>
    <t>fiale e.v. 500 mg</t>
  </si>
  <si>
    <t>V03AF03</t>
  </si>
  <si>
    <t>Calcio folinato</t>
  </si>
  <si>
    <t>V03AF04</t>
  </si>
  <si>
    <t>Calcio levofolinato</t>
  </si>
  <si>
    <t>cpr 7,5 mg</t>
  </si>
  <si>
    <t>V03AF05</t>
  </si>
  <si>
    <t>Amifostina</t>
  </si>
  <si>
    <t>035462011</t>
  </si>
  <si>
    <t>N05BA49</t>
  </si>
  <si>
    <t xml:space="preserve">Delorazepam </t>
  </si>
  <si>
    <t>fiale i.m./e.v.  0.5 mg</t>
  </si>
  <si>
    <t>fiale i.m./e.v. 2 mg</t>
  </si>
  <si>
    <t>fiale i.m./e.v.  5 mg</t>
  </si>
  <si>
    <t>fiale 100 mg e.v.</t>
  </si>
  <si>
    <t>fiale 15 mg e.v.</t>
  </si>
  <si>
    <t>Fitostimoline garze</t>
  </si>
  <si>
    <t>Fitostimoline crema</t>
  </si>
  <si>
    <t>028705022</t>
  </si>
  <si>
    <t>028705046</t>
  </si>
  <si>
    <t>gocce 50%</t>
  </si>
  <si>
    <t>N02BE01</t>
  </si>
  <si>
    <t>Paracetamolo</t>
  </si>
  <si>
    <t>gocce os 10%</t>
  </si>
  <si>
    <t>J04AC01</t>
  </si>
  <si>
    <t>Isoniazide</t>
  </si>
  <si>
    <t>028373025</t>
  </si>
  <si>
    <t>Ridutox</t>
  </si>
  <si>
    <t>Sofar</t>
  </si>
  <si>
    <t>026664019</t>
  </si>
  <si>
    <t>026664096</t>
  </si>
  <si>
    <t>026664045</t>
  </si>
  <si>
    <t>026664058</t>
  </si>
  <si>
    <t>Ciproxin 250 mg compresse rivestite</t>
  </si>
  <si>
    <t>Ciproxin 750 mg compresse rivestite</t>
  </si>
  <si>
    <t>Bupivacaina cloridrato + adrenalina</t>
  </si>
  <si>
    <t xml:space="preserve">Morfina solfato </t>
  </si>
  <si>
    <t>N07CA01</t>
  </si>
  <si>
    <t>cps 500 mg</t>
  </si>
  <si>
    <t>Froben 0,5% sciroppo</t>
  </si>
  <si>
    <t>Kanrenol 100 compresse</t>
  </si>
  <si>
    <t>Kanrenol 25 compresse</t>
  </si>
  <si>
    <t>Chirocaine</t>
  </si>
  <si>
    <t>Samyr 200 mg cpr gastroresistenti</t>
  </si>
  <si>
    <t>Paracodina gocce</t>
  </si>
  <si>
    <t>Samyr  400 mg polvere e solvente</t>
  </si>
  <si>
    <t>Samyr  200 mg polvere e solvente</t>
  </si>
  <si>
    <t>Donamet 500 (fiale)</t>
  </si>
  <si>
    <t>Kanrenol 200 mg/ml (fiale)</t>
  </si>
  <si>
    <r>
      <t xml:space="preserve">Ditta BIOFUTURA PHARMA S.p.A.  </t>
    </r>
    <r>
      <rPr>
        <sz val="12"/>
        <rFont val="Arial"/>
        <family val="2"/>
      </rPr>
      <t>Via Pontina Km 30,400 - 00040 Pomezia (RM)  C.F./P.I. 05582941000 Tel. 06/91394390 Fax 06/91166989</t>
    </r>
  </si>
  <si>
    <t>021978046</t>
  </si>
  <si>
    <t>027496049</t>
  </si>
  <si>
    <t>Optocain 20 mg/ml c/adr 1:100000</t>
  </si>
  <si>
    <t>027496025</t>
  </si>
  <si>
    <t>fiale 10 ml  Adulti</t>
  </si>
  <si>
    <t>Enbrel siringa preriempita PFS</t>
  </si>
  <si>
    <t>034675102/E</t>
  </si>
  <si>
    <t>siringa preriempita 25 mg</t>
  </si>
  <si>
    <t>fiala siringa 25 mg</t>
  </si>
  <si>
    <t>Enbrel 25 mg</t>
  </si>
  <si>
    <t>Offerta Prot. n° 267/2005 del 10/02/2005  Offerta migliorativa Prot. n° 267/2005 1migl. del 25/05/2005  fornitura accettata senza limiti di fatturazione</t>
  </si>
  <si>
    <r>
      <t xml:space="preserve">Ditta DEVERGE' </t>
    </r>
    <r>
      <rPr>
        <sz val="18"/>
        <rFont val="Arial"/>
        <family val="2"/>
      </rPr>
      <t>MEDICINA E MEDICALIZZAZIONE</t>
    </r>
    <r>
      <rPr>
        <sz val="20"/>
        <rFont val="Arial"/>
        <family val="2"/>
      </rPr>
      <t xml:space="preserve"> S.r.l.  </t>
    </r>
    <r>
      <rPr>
        <sz val="12"/>
        <rFont val="Arial"/>
        <family val="2"/>
      </rPr>
      <t>Corso Casale 206 - 10132 Torino  C.F./P.I. 03652330014 Tel. 011/8993844 Fax 011/8995514</t>
    </r>
  </si>
  <si>
    <t>Cardioxane IV 1 fl 500 mg</t>
  </si>
  <si>
    <t>032203010</t>
  </si>
  <si>
    <t>032203022</t>
  </si>
  <si>
    <t>025989043</t>
  </si>
  <si>
    <t>Reteplase</t>
  </si>
  <si>
    <t>Retinolo + ergocalciferolo + tocoferolo alfa + fitomenadione</t>
  </si>
  <si>
    <t>Avandia</t>
  </si>
  <si>
    <t>cartuccia 5mg/1,5 ml</t>
  </si>
  <si>
    <t xml:space="preserve">fiale 0,25 mg ev </t>
  </si>
  <si>
    <t>5 ml flacone gocce auricolari</t>
  </si>
  <si>
    <t>035562014/M</t>
  </si>
  <si>
    <t>034767018</t>
  </si>
  <si>
    <t xml:space="preserve">cpr    25 mg </t>
  </si>
  <si>
    <t xml:space="preserve">cpr  100 mg </t>
  </si>
  <si>
    <t xml:space="preserve">cpr  200 mg </t>
  </si>
  <si>
    <t>N05AL03</t>
  </si>
  <si>
    <t>Tiapride cloridrato</t>
  </si>
  <si>
    <t>022200012</t>
  </si>
  <si>
    <t>Medacta Italia</t>
  </si>
  <si>
    <t>Eufusin 500 ml</t>
  </si>
  <si>
    <t>031110024</t>
  </si>
  <si>
    <t>031110012</t>
  </si>
  <si>
    <t>Levovist</t>
  </si>
  <si>
    <t>005375062</t>
  </si>
  <si>
    <t>Proluton depot</t>
  </si>
  <si>
    <t>026965044</t>
  </si>
  <si>
    <t>026965057</t>
  </si>
  <si>
    <t>026965069</t>
  </si>
  <si>
    <t>026965133</t>
  </si>
  <si>
    <t>026965083</t>
  </si>
  <si>
    <t xml:space="preserve">Offerta Prot. n° AM/al ASTA-0211/2005-0088 del 14/02/2005 già presentata da Dompé Biotec e poi ceduta a seguito cessione ramo d'azienda in data 7 novembre 2005, fornitura accettata per limiti fatturabili pari a 1 confezione per prodotto. </t>
  </si>
  <si>
    <t>Genzyme</t>
  </si>
  <si>
    <t>N05AN01</t>
  </si>
  <si>
    <t>cpr  0,25 mcg</t>
  </si>
  <si>
    <t>Mantadan</t>
  </si>
  <si>
    <r>
      <t xml:space="preserve">Ditta SCHARPER S.p.A.  </t>
    </r>
    <r>
      <rPr>
        <sz val="12"/>
        <rFont val="Arial"/>
        <family val="2"/>
      </rPr>
      <t>Via Milanese 20 -20099 Sesto S. Givanni (MI)  C.F. 09098120158 P.I. 10771570156 Tel. 02/2629161 Fax 02/26291650</t>
    </r>
  </si>
  <si>
    <t>025707011</t>
  </si>
  <si>
    <t>Tavanic 500 mg cpr</t>
  </si>
  <si>
    <t>022620239</t>
  </si>
  <si>
    <t>022620191</t>
  </si>
  <si>
    <t>Gemzar 200 mg</t>
  </si>
  <si>
    <t>Gemzar 1 g</t>
  </si>
  <si>
    <t>025707187</t>
  </si>
  <si>
    <t>033637063/E</t>
  </si>
  <si>
    <t>Humulin 30/70 100U/10ml</t>
  </si>
  <si>
    <t>Desametasone + tobramicina</t>
  </si>
  <si>
    <t>fl i.m./i.v. sc  500 mg</t>
  </si>
  <si>
    <t>V03AC01</t>
  </si>
  <si>
    <t>Deferoxamina</t>
  </si>
  <si>
    <t>V03AC02</t>
  </si>
  <si>
    <t>Deferiprone</t>
  </si>
  <si>
    <t>V03AE01</t>
  </si>
  <si>
    <t>027435155</t>
  </si>
  <si>
    <t>Respicur 200</t>
  </si>
  <si>
    <t>Respicur 300</t>
  </si>
  <si>
    <t>031981311/M</t>
  </si>
  <si>
    <t>Pantorc 40</t>
  </si>
  <si>
    <t>A. Menarini</t>
  </si>
  <si>
    <t>Diazepam emulsione lipidica</t>
  </si>
  <si>
    <t>Depo-Provera 1 flc multidose 1 ml 150 mg</t>
  </si>
  <si>
    <t>014159040</t>
  </si>
  <si>
    <t>Medrol 16 mg 20 cpr div</t>
  </si>
  <si>
    <t>014159026</t>
  </si>
  <si>
    <t>Medrol 4 mg 30 cpr div BLS</t>
  </si>
  <si>
    <t>017932043</t>
  </si>
  <si>
    <t>017932029</t>
  </si>
  <si>
    <t>023202017</t>
  </si>
  <si>
    <t>023202043</t>
  </si>
  <si>
    <t>023202068</t>
  </si>
  <si>
    <t>023202070</t>
  </si>
  <si>
    <t>027015268</t>
  </si>
  <si>
    <t>Orobicin cpr 300 mg</t>
  </si>
  <si>
    <t>026111029</t>
  </si>
  <si>
    <t>Prociclide capsule</t>
  </si>
  <si>
    <t>Prociclide fiale</t>
  </si>
  <si>
    <t>026111056</t>
  </si>
  <si>
    <t>022717045</t>
  </si>
  <si>
    <t>Dalmadorm 30 cps 30 mg</t>
  </si>
  <si>
    <t>018610093</t>
  </si>
  <si>
    <t>025369075</t>
  </si>
  <si>
    <t>020702054</t>
  </si>
  <si>
    <t>Maalox compresse</t>
  </si>
  <si>
    <t>020702015</t>
  </si>
  <si>
    <t>Maalox sospensione flacone 200 ml</t>
  </si>
  <si>
    <t>A07AA11</t>
  </si>
  <si>
    <t>Rifaximina</t>
  </si>
  <si>
    <t>cpr 200 mg</t>
  </si>
  <si>
    <t>A07AA51</t>
  </si>
  <si>
    <t>Bacitracina + Neomicina</t>
  </si>
  <si>
    <t>A07DA03</t>
  </si>
  <si>
    <t>Loperamide</t>
  </si>
  <si>
    <t>A07EC02</t>
  </si>
  <si>
    <t>Mesalazina</t>
  </si>
  <si>
    <t>cpr 400 mg</t>
  </si>
  <si>
    <t>cpr  800 mg</t>
  </si>
  <si>
    <t>clismi pronti 2 g</t>
  </si>
  <si>
    <t>A07FA49</t>
  </si>
  <si>
    <t>Spore di bacillus clausii</t>
  </si>
  <si>
    <t>024608022</t>
  </si>
  <si>
    <r>
      <t xml:space="preserve">Ditta ELI LILLY ITALIA S.p.A.  </t>
    </r>
    <r>
      <rPr>
        <sz val="12"/>
        <rFont val="Arial"/>
        <family val="2"/>
      </rPr>
      <t>Via Gramsci 731  - 50019 Sesto Fiorentino (FI)  C.F./P.I. 00426150488 Tel. 055/42571 Fax 055/4257589</t>
    </r>
  </si>
  <si>
    <t>028735025</t>
  </si>
  <si>
    <t>Piperital IM/EV 2g + 1fl solv 4 ml</t>
  </si>
  <si>
    <t>034407041</t>
  </si>
  <si>
    <t>Ticarcillina + Acido clavulanico</t>
  </si>
  <si>
    <t>Connettivina garze</t>
  </si>
  <si>
    <t>029796024/E</t>
  </si>
  <si>
    <t xml:space="preserve">Adriblastina soluzione pronta 50 mg </t>
  </si>
  <si>
    <t>006275010</t>
  </si>
  <si>
    <t>Eparina Vister 1 fl 10 ml</t>
  </si>
  <si>
    <t>025197043</t>
  </si>
  <si>
    <t>025197031</t>
  </si>
  <si>
    <t>025197068</t>
  </si>
  <si>
    <t>025197070</t>
  </si>
  <si>
    <t>Farmorubicina 10 mg liofilo</t>
  </si>
  <si>
    <t>L04AA01</t>
  </si>
  <si>
    <t>Ciclosporina</t>
  </si>
  <si>
    <t>fiala 2 ml 80 mg i.m. i.v.</t>
  </si>
  <si>
    <t>fiala 15 mg i.m. i.v.</t>
  </si>
  <si>
    <t>fiala 50 mg i.m. i.v.</t>
  </si>
  <si>
    <t>fiala 100 mg i.m. i.v.</t>
  </si>
  <si>
    <t>fiala 150 mg i.m. i.v.</t>
  </si>
  <si>
    <t>fiala 300 mg i.m. i.v.</t>
  </si>
  <si>
    <t>fiala 200 mg i.m. i.v.</t>
  </si>
  <si>
    <t>flac. 10 ml i.v. 10 mg</t>
  </si>
  <si>
    <t xml:space="preserve">cps 200 mg </t>
  </si>
  <si>
    <t>J05AE02</t>
  </si>
  <si>
    <t>Indinavir</t>
  </si>
  <si>
    <t>J05AE03</t>
  </si>
  <si>
    <t>Ritonavir</t>
  </si>
  <si>
    <t>J05AF04</t>
  </si>
  <si>
    <t>Stavudina</t>
  </si>
  <si>
    <t>J05AF05</t>
  </si>
  <si>
    <t>Lamivudina</t>
  </si>
  <si>
    <t>J05AF30</t>
  </si>
  <si>
    <t>J05AG01</t>
  </si>
  <si>
    <t>Nevirapina</t>
  </si>
  <si>
    <t>conf. 200 mg</t>
  </si>
  <si>
    <t>J06BA02</t>
  </si>
  <si>
    <t>fiala 11,25 mg</t>
  </si>
  <si>
    <t>J05AE06</t>
  </si>
  <si>
    <t>Ritonavir + lopinavir</t>
  </si>
  <si>
    <t>Angenerico</t>
  </si>
  <si>
    <t>IBISQUS</t>
  </si>
  <si>
    <t>fiale 10 ml (formulazione pediatrica)</t>
  </si>
  <si>
    <t>C01AA05</t>
  </si>
  <si>
    <t>Atorvastatina</t>
  </si>
  <si>
    <t>cpr 20 mg</t>
  </si>
  <si>
    <t>Digossina</t>
  </si>
  <si>
    <t>cpr 0,0625 mg</t>
  </si>
  <si>
    <t>C01BA49</t>
  </si>
  <si>
    <t xml:space="preserve">Diidrochinidina </t>
  </si>
  <si>
    <t xml:space="preserve">Levosimendan   </t>
  </si>
  <si>
    <t>sistemi transdermici 15 mg sup. max 10 cm</t>
  </si>
  <si>
    <t>fiale 5 mg</t>
  </si>
  <si>
    <t>C01EA01</t>
  </si>
  <si>
    <t>Alprostadil</t>
  </si>
  <si>
    <t>fiale 20 mcg</t>
  </si>
  <si>
    <t>C03CC01</t>
  </si>
  <si>
    <t>Acido etacrinico</t>
  </si>
  <si>
    <t xml:space="preserve">Nifedipina </t>
  </si>
  <si>
    <t>flac. 10mg/50ml</t>
  </si>
  <si>
    <t>C09BA03</t>
  </si>
  <si>
    <t>cpr 20 + 12,5 mg</t>
  </si>
  <si>
    <t>178-179</t>
  </si>
  <si>
    <t>372-375</t>
  </si>
  <si>
    <t>Doxorubicina (s'intende soluzione liposomiale)</t>
  </si>
  <si>
    <t>J01DH02</t>
  </si>
  <si>
    <t>Meropenem</t>
  </si>
  <si>
    <t>fiala e.v. 1 g</t>
  </si>
  <si>
    <t>J01DH51</t>
  </si>
  <si>
    <t>Imipenem + Cilastatina</t>
  </si>
  <si>
    <t>J01EE01</t>
  </si>
  <si>
    <t>Sulfametoxazolo e trimetoprim</t>
  </si>
  <si>
    <t>cpr (800 mg + 160 mg)</t>
  </si>
  <si>
    <t>024453021</t>
  </si>
  <si>
    <t>Anaresp penna preriempita 40 mcg monouso</t>
  </si>
  <si>
    <t>Anaresp penna preriempita 60 mcg monouso</t>
  </si>
  <si>
    <t>023183205</t>
  </si>
  <si>
    <t>Orudis fiala pronta IM 100 mg/2ml</t>
  </si>
  <si>
    <t>034702035/E</t>
  </si>
  <si>
    <t>Arava compresse film-rivestite 10 mg</t>
  </si>
  <si>
    <t>022865176</t>
  </si>
  <si>
    <t>023081045</t>
  </si>
  <si>
    <t>023081058</t>
  </si>
  <si>
    <t>029167020</t>
  </si>
  <si>
    <t>021111101</t>
  </si>
  <si>
    <t>Uman Albumin 20%</t>
  </si>
  <si>
    <t>031118021</t>
  </si>
  <si>
    <t>023309103</t>
  </si>
  <si>
    <t>033896059</t>
  </si>
  <si>
    <t>Viatris</t>
  </si>
  <si>
    <t>disposta ad offrire stesse condizioni</t>
  </si>
  <si>
    <t>036004012/M</t>
  </si>
  <si>
    <t>Budesonide Viatris Novolizer 1 inal + cartuccia da 100 dosi</t>
  </si>
  <si>
    <t>023907126</t>
  </si>
  <si>
    <t>023907140</t>
  </si>
  <si>
    <t>025623048</t>
  </si>
  <si>
    <t>Monocinque Retard mg 80 capsule</t>
  </si>
  <si>
    <t>021279056</t>
  </si>
  <si>
    <t>021279031</t>
  </si>
  <si>
    <t>Vasosuprina Retard compresse mg 30</t>
  </si>
  <si>
    <t>Vasosuprina fiale mg 10</t>
  </si>
  <si>
    <t>024519023</t>
  </si>
  <si>
    <t>Gutron Gocce 30 ml</t>
  </si>
  <si>
    <t>006141016</t>
  </si>
  <si>
    <t>Intrastigmina fiale mg 0,5</t>
  </si>
  <si>
    <t>024043010</t>
  </si>
  <si>
    <t>024043034</t>
  </si>
  <si>
    <t>Miolene Compresse mg 10</t>
  </si>
  <si>
    <t>Miolene fiale mg 50 EV</t>
  </si>
  <si>
    <t>Laboratori Guidotti</t>
  </si>
  <si>
    <t>cft  100 mg</t>
  </si>
  <si>
    <t>Zyvoxid 10 sacche da 600 mg/300 ml</t>
  </si>
  <si>
    <t>Zyvoxid 10 cpr 600 mg</t>
  </si>
  <si>
    <t>Maxipine 1</t>
  </si>
  <si>
    <t>028341194</t>
  </si>
  <si>
    <t>Videx EC 400</t>
  </si>
  <si>
    <t>022750020</t>
  </si>
  <si>
    <t>Moditen Depot</t>
  </si>
  <si>
    <t>023070016</t>
  </si>
  <si>
    <t>Moduretic</t>
  </si>
  <si>
    <t>028823019</t>
  </si>
  <si>
    <t>024608034</t>
  </si>
  <si>
    <t>Nifedicor 50 cps 20 mg</t>
  </si>
  <si>
    <t>024608046</t>
  </si>
  <si>
    <t>Nifedicor 30 ml gocce</t>
  </si>
  <si>
    <t>C05BB02</t>
  </si>
  <si>
    <t>fiala 2% 2 ml</t>
  </si>
  <si>
    <t>fiala 3% 2 ml</t>
  </si>
  <si>
    <t>C05CA03</t>
  </si>
  <si>
    <t>Diosmina</t>
  </si>
  <si>
    <t>C05CX</t>
  </si>
  <si>
    <t>Escina</t>
  </si>
  <si>
    <t>fiale e.v. 5 mg</t>
  </si>
  <si>
    <t>C07AA05</t>
  </si>
  <si>
    <t>Propranololo</t>
  </si>
  <si>
    <t>fiale iv 5 mg</t>
  </si>
  <si>
    <t>C07AB02</t>
  </si>
  <si>
    <t>Metoprololo</t>
  </si>
  <si>
    <t>cpr retard 200 mg</t>
  </si>
  <si>
    <t>C07AB03</t>
  </si>
  <si>
    <t>Atenololo</t>
  </si>
  <si>
    <t>fiale 10 ml iv 5 mg</t>
  </si>
  <si>
    <t>Clorochina</t>
  </si>
  <si>
    <t>polv.inal 400 mcg</t>
  </si>
  <si>
    <t>B01AC17</t>
  </si>
  <si>
    <t>Tirofiban</t>
  </si>
  <si>
    <t>fiale 0,25 mg ev 50 ml</t>
  </si>
  <si>
    <t>B01AD02</t>
  </si>
  <si>
    <t>Alteplase (attivatore tissutale plasminogeno rt-PA)</t>
  </si>
  <si>
    <t>fiale e.v. 20 mg  20 ml solv.</t>
  </si>
  <si>
    <t>G02CA01</t>
  </si>
  <si>
    <t>Ritodrina</t>
  </si>
  <si>
    <t>fiale 5 ml iv 50 mg</t>
  </si>
  <si>
    <t>G02CA49</t>
  </si>
  <si>
    <t>Isosxuprina</t>
  </si>
  <si>
    <t>cpr 30 mg retard</t>
  </si>
  <si>
    <t>fiala 10 mg</t>
  </si>
  <si>
    <t>G02CB03</t>
  </si>
  <si>
    <t>Cabergolina</t>
  </si>
  <si>
    <t>G03DA02</t>
  </si>
  <si>
    <t>Medrossiprogesterone acetato</t>
  </si>
  <si>
    <t>G03DA03</t>
  </si>
  <si>
    <t>Idrossiprogesterone caproato</t>
  </si>
  <si>
    <t>fiala depot 1 ml im 250 mg</t>
  </si>
  <si>
    <t>G03DA04</t>
  </si>
  <si>
    <t>Progesterone</t>
  </si>
  <si>
    <t>fiale  im 100 mg</t>
  </si>
  <si>
    <t>G04BD04</t>
  </si>
  <si>
    <t>Oxibutina</t>
  </si>
  <si>
    <t>G04BD07</t>
  </si>
  <si>
    <t>Tolterodina tartrato</t>
  </si>
  <si>
    <t>cpr  2 mg</t>
  </si>
  <si>
    <t>G04BX49</t>
  </si>
  <si>
    <t>Pamidronato Dis. IBPP fl 90 mg</t>
  </si>
  <si>
    <t>cp  500 mg</t>
  </si>
  <si>
    <t>fl x os 2 mld</t>
  </si>
  <si>
    <t>Tocoferolo alfa acetato</t>
  </si>
  <si>
    <t>cpr riv 100 mg</t>
  </si>
  <si>
    <r>
      <t xml:space="preserve">Ditta Sirton Medicare (già Sirton Pharmaceuticals) S.p.A.  </t>
    </r>
    <r>
      <rPr>
        <sz val="12"/>
        <rFont val="Arial"/>
        <family val="2"/>
      </rPr>
      <t>Piazza xx Settembre 2 - 22079 Villa Guardia (CO) C.F./P.I.02856920133 Tel. 031/385111 Fax 031/385251</t>
    </r>
  </si>
  <si>
    <r>
      <t xml:space="preserve">Ditta Meda Pharma (già VIATRIS) S.p.A.  </t>
    </r>
    <r>
      <rPr>
        <sz val="12"/>
        <rFont val="Arial"/>
        <family val="2"/>
      </rPr>
      <t>Viale Brenta 18 - 20139 Milano  C.F./P.I. 00846530152 Tel. 02/574161 Fax 02/52209400</t>
    </r>
  </si>
  <si>
    <t>gocce 0,25 %</t>
  </si>
  <si>
    <t>028740037</t>
  </si>
  <si>
    <t>Neurontin 50 cps x 100 mg</t>
  </si>
  <si>
    <t>Neurontin 30 cps x 400 mg</t>
  </si>
  <si>
    <t>Neurontin 50 cps x 300 mg</t>
  </si>
  <si>
    <t>033298011</t>
  </si>
  <si>
    <t>Corvert flc 0,1 mg/ml 10 ml</t>
  </si>
  <si>
    <t>013469034</t>
  </si>
  <si>
    <t>Fragmin 6 sir 2500 UI</t>
  </si>
  <si>
    <t>022033031</t>
  </si>
  <si>
    <t>Amiodar Sigma Tau cpr 200 mg</t>
  </si>
  <si>
    <t>Laroxyl</t>
  </si>
  <si>
    <t>Kedrion</t>
  </si>
  <si>
    <t>Midarine 100mg/2ml</t>
  </si>
  <si>
    <t>027118025</t>
  </si>
  <si>
    <t>Timentin</t>
  </si>
  <si>
    <t>Sigma-Tau Industrie Farmaceutiche Riunite</t>
  </si>
  <si>
    <t>Rociverina</t>
  </si>
  <si>
    <t>fiale 20 mg</t>
  </si>
  <si>
    <t>A03AB06</t>
  </si>
  <si>
    <t>Otilonio bromuro</t>
  </si>
  <si>
    <t>cpr 40 mg</t>
  </si>
  <si>
    <t>Papaverina cloridrato</t>
  </si>
  <si>
    <t>Offerta Prot. n° 200502097 CodCli 0000386730 del 15/02/2005 Offerta migliorativa Prot. n° 200505119 CodCli 0000386730 del 26/05/2005 già presentata da BRACCO S.p.A.  fornitura accettata senza limiti di fatturazione</t>
  </si>
  <si>
    <t>fiala iv 1,5 g</t>
  </si>
  <si>
    <t>fl 90 mg uso locale</t>
  </si>
  <si>
    <t>fl  im  3,75 mg</t>
  </si>
  <si>
    <t>fl  im 11,25  mg</t>
  </si>
  <si>
    <t>034525016/E</t>
  </si>
  <si>
    <t>029418011</t>
  </si>
  <si>
    <t>024153052</t>
  </si>
  <si>
    <t>Atem 0,025 soluz. 10 mon 2 ml</t>
  </si>
  <si>
    <t>025200015</t>
  </si>
  <si>
    <t>Monoket 50 cpr 20 mg</t>
  </si>
  <si>
    <t>025200027</t>
  </si>
  <si>
    <t>025200041</t>
  </si>
  <si>
    <t>025200039</t>
  </si>
  <si>
    <t>Aciclovir</t>
  </si>
  <si>
    <t>crema dermatologica 10 g  5%</t>
  </si>
  <si>
    <t>D07AC01</t>
  </si>
  <si>
    <t>Betametasone dipropionato</t>
  </si>
  <si>
    <t>M01AC01</t>
  </si>
  <si>
    <t>Piroxicam</t>
  </si>
  <si>
    <t>N03AX11</t>
  </si>
  <si>
    <t>Topiramato</t>
  </si>
  <si>
    <t>M05BA04</t>
  </si>
  <si>
    <t>acido alendronico</t>
  </si>
  <si>
    <t>cpr 70 mg</t>
  </si>
  <si>
    <t>L04AA17</t>
  </si>
  <si>
    <t>J05AF08</t>
  </si>
  <si>
    <t>Adalimumab</t>
  </si>
  <si>
    <t xml:space="preserve">Offerta Prot. n° 10/05 del 10/02/2005  già presentata da Daiichi Sankyo Italia e poi ceduta a Crinos  a far data da marzo 2006,  fornitura accettata senza limiti di fatturazione </t>
  </si>
  <si>
    <t>028221012</t>
  </si>
  <si>
    <t>028221024</t>
  </si>
  <si>
    <t>Curosurf 2 flaconcini ml 1,5</t>
  </si>
  <si>
    <t>Curosurf 1 flaconcino ml 3</t>
  </si>
  <si>
    <t>027131010</t>
  </si>
  <si>
    <t>Proleukin IV fl 5 ml 18 x 10E 6 UI</t>
  </si>
  <si>
    <t>028223016</t>
  </si>
  <si>
    <t>025980083</t>
  </si>
  <si>
    <t>029561065</t>
  </si>
  <si>
    <t>029561053</t>
  </si>
  <si>
    <t>025980069</t>
  </si>
  <si>
    <t>Xanax 0,25 mg 20 cpr div</t>
  </si>
  <si>
    <t>Xanax 0,50 mg 20 cpr div</t>
  </si>
  <si>
    <t>Xanax gocce 0,75 mg/20 ml</t>
  </si>
  <si>
    <t>Caverject Multipack 20 mcg</t>
  </si>
  <si>
    <t>026017069</t>
  </si>
  <si>
    <t>022483109</t>
  </si>
  <si>
    <t>flac 20% 100 ml</t>
  </si>
  <si>
    <t>Amikacina</t>
  </si>
  <si>
    <t>J01GB06</t>
  </si>
  <si>
    <t>L02AE01</t>
  </si>
  <si>
    <t>Fenobarbital sodico</t>
  </si>
  <si>
    <t>Fenitoina</t>
  </si>
  <si>
    <t>N03AE01</t>
  </si>
  <si>
    <t>Clonazepam</t>
  </si>
  <si>
    <t>gtt  2,5 mg/ml</t>
  </si>
  <si>
    <t>N03AF01</t>
  </si>
  <si>
    <t>Carbamazepina</t>
  </si>
  <si>
    <t>cpr bisecabili 200 mg cessione regolata</t>
  </si>
  <si>
    <t>A08</t>
  </si>
  <si>
    <t>J01GB01</t>
  </si>
  <si>
    <t>Tobramicina</t>
  </si>
  <si>
    <t>Tobramicina solfato</t>
  </si>
  <si>
    <t>Diclofenac + misoprostolo</t>
  </si>
  <si>
    <t>cpr 50 mg + 200 mcg</t>
  </si>
  <si>
    <t>cpr 75 mg + 200 mcg</t>
  </si>
  <si>
    <t>fiala 9.000.000 UI</t>
  </si>
  <si>
    <t>fiala siringa 500 UI</t>
  </si>
  <si>
    <t>034430203/E</t>
  </si>
  <si>
    <t>034430191/E</t>
  </si>
  <si>
    <t>034430278/E</t>
  </si>
  <si>
    <t>034430292/E</t>
  </si>
  <si>
    <t>034430316/E</t>
  </si>
  <si>
    <t>034430417/E</t>
  </si>
  <si>
    <t>034430330/E</t>
  </si>
  <si>
    <t>034430431/E</t>
  </si>
  <si>
    <t>034430355E</t>
  </si>
  <si>
    <t>Neo Recormon 100000</t>
  </si>
  <si>
    <t>Neo Recormon 50000</t>
  </si>
  <si>
    <t>Neo Recormon 1000</t>
  </si>
  <si>
    <t>Neo Recormon 2000</t>
  </si>
  <si>
    <t>Neo Recormon 3000</t>
  </si>
  <si>
    <t>Neo Recormon 4000</t>
  </si>
  <si>
    <t>Neo Recormon 5000</t>
  </si>
  <si>
    <t>Neo Recormon 6000</t>
  </si>
  <si>
    <t>Neo Recormon 10000</t>
  </si>
  <si>
    <t>008776015</t>
  </si>
  <si>
    <t>008776039</t>
  </si>
  <si>
    <t xml:space="preserve">Konakion </t>
  </si>
  <si>
    <t>026749010</t>
  </si>
  <si>
    <r>
      <t xml:space="preserve">Ditta Ferring S.p.A.  </t>
    </r>
    <r>
      <rPr>
        <sz val="12"/>
        <rFont val="Arial"/>
        <family val="2"/>
      </rPr>
      <t>Via Senigallia 18/2 - 20161 Milano  C.F./P.I. 076769400153 Tel. 02/6400011 Fax 02/64000170 - 64000166</t>
    </r>
  </si>
  <si>
    <t>Xantopterina + cloramfenicolo + retinolo + riboflavina + ergocalciferolo + calcio pantotenato + alfatocoferolo</t>
  </si>
  <si>
    <t>Eprex 1000 UI/0,5 ml 1 syr 0,5 ml</t>
  </si>
  <si>
    <t>Eprex 2000 UI/0,5 ml 1 syr 0,5 ml</t>
  </si>
  <si>
    <t>Farmorubicina 50 mg liofilo</t>
  </si>
  <si>
    <t xml:space="preserve">Farmorubicina Soluzione Pronta 50 mg </t>
  </si>
  <si>
    <t>011431018</t>
  </si>
  <si>
    <t>V03AB23</t>
  </si>
  <si>
    <t>006455036</t>
  </si>
  <si>
    <t>006455051</t>
  </si>
  <si>
    <t>Nicozid 200 mg compresse</t>
  </si>
  <si>
    <t>Nicozid 500 mg fiale</t>
  </si>
  <si>
    <t>022176022</t>
  </si>
  <si>
    <t>Etanicozid B6 compresse</t>
  </si>
  <si>
    <t>034769354/M</t>
  </si>
  <si>
    <t>035108012/M</t>
  </si>
  <si>
    <t>026009011</t>
  </si>
  <si>
    <r>
      <t xml:space="preserve">Ditta I.F.B. STRODER S.r.l.  </t>
    </r>
    <r>
      <rPr>
        <sz val="12"/>
        <rFont val="Arial"/>
        <family val="2"/>
      </rPr>
      <t>Via Irlanda 5 - 56126 Firenze  C.F./P.I. 00394900484 Tel. 055/623271 Fax 055/6530659</t>
    </r>
  </si>
  <si>
    <t>Eprex 3000 UI/0,3 ml 1 syr 0,3 ml</t>
  </si>
  <si>
    <t>Eprex 4000 UI/0,4 ml 1 syr 0,4 ml</t>
  </si>
  <si>
    <t>Eprex 10000 UI/1,0 ml 1 syr 1,0 ml</t>
  </si>
  <si>
    <t>Eprex 6000 UI/1,0 ml 1 syr 0,6 ml</t>
  </si>
  <si>
    <t>Eprex 5000 UI/1,0 ml 1 syr 0,5 ml</t>
  </si>
  <si>
    <t>Eprex 8000 UI/1,0 ml 1 syr 0,8 ml</t>
  </si>
  <si>
    <t>Daktarin 2% gel orale</t>
  </si>
  <si>
    <t xml:space="preserve">Offerta Prot. n° 2005/DOC/89 del 10/02/2005 già presentata da Malesci e poi ceduta alla Daiichi Sanko Italia a far data dal 01 gennaio 2007  </t>
  </si>
  <si>
    <t>Katoxyn polvere aspersoria</t>
  </si>
  <si>
    <t>Katoxyn bombola spray</t>
  </si>
  <si>
    <r>
      <t xml:space="preserve">Ditta IPSEN S.p.A.  </t>
    </r>
    <r>
      <rPr>
        <sz val="12"/>
        <rFont val="Arial"/>
        <family val="2"/>
      </rPr>
      <t>Via Ambrogio Figino 16 - 20156 Milano  C.F. 05619050585 P.I. 07161740159 Tel. 02/392241 Fax 02/33007212</t>
    </r>
  </si>
  <si>
    <t>024284123</t>
  </si>
  <si>
    <t>Risperdal 60 cpr 1 mg</t>
  </si>
  <si>
    <t>Risperdal 60 cpr 2 mg</t>
  </si>
  <si>
    <t>Risperdal 60 cpr 3 mg</t>
  </si>
  <si>
    <t>Risperdal 60 cpr 4 mg</t>
  </si>
  <si>
    <t>Risperdal gocce orali soluz. 1 mg/ml</t>
  </si>
  <si>
    <t>Risperdal soluz. 1 mg/ml flac 30 ml</t>
  </si>
  <si>
    <t>027107022</t>
  </si>
  <si>
    <t>Condress</t>
  </si>
  <si>
    <t>022925010</t>
  </si>
  <si>
    <t>Gliben F</t>
  </si>
  <si>
    <t>022541015</t>
  </si>
  <si>
    <t xml:space="preserve">Gliben </t>
  </si>
  <si>
    <t>Acetamol</t>
  </si>
  <si>
    <t xml:space="preserve">Abiogen Pharma </t>
  </si>
  <si>
    <t>023475080</t>
  </si>
  <si>
    <t>Acetamol (primesupposte)</t>
  </si>
  <si>
    <t>023475078</t>
  </si>
  <si>
    <t xml:space="preserve">Acetamol </t>
  </si>
  <si>
    <t>000307037</t>
  </si>
  <si>
    <t>fl  6,4 %</t>
  </si>
  <si>
    <t>S01AA11</t>
  </si>
  <si>
    <t>S01BB03</t>
  </si>
  <si>
    <t>Fluorometolone + tetrizolina</t>
  </si>
  <si>
    <t>S01XA20</t>
  </si>
  <si>
    <t>Carmellosa sodica</t>
  </si>
  <si>
    <t>collirio monodose 1%</t>
  </si>
  <si>
    <t>S01BB02</t>
  </si>
  <si>
    <t>Cloramfenicolo + sodio colistimetato + rolitetraciclina</t>
  </si>
  <si>
    <t>fiale 75 mg</t>
  </si>
  <si>
    <t>fiala e.v. 20%</t>
  </si>
  <si>
    <t>fiala i.m./i.v. 0,04 mg</t>
  </si>
  <si>
    <t>Flufenazina decanoato</t>
  </si>
  <si>
    <t>fiala i.m. 25 mg</t>
  </si>
  <si>
    <t>150 mcg fiale</t>
  </si>
  <si>
    <t xml:space="preserve">cpr 200 mg </t>
  </si>
  <si>
    <t>C02DD01</t>
  </si>
  <si>
    <t>fiala ev 50 mg</t>
  </si>
  <si>
    <t>J02AC03</t>
  </si>
  <si>
    <t>Voriconazolo</t>
  </si>
  <si>
    <t>J01XX08</t>
  </si>
  <si>
    <t>Linezolid</t>
  </si>
  <si>
    <t>sacca 2mg/ml</t>
  </si>
  <si>
    <t>cps 600 mg</t>
  </si>
  <si>
    <t>C07AG01</t>
  </si>
  <si>
    <t>Labetalolo</t>
  </si>
  <si>
    <t>fiala e.v  100 mg</t>
  </si>
  <si>
    <t>C07AG02</t>
  </si>
  <si>
    <t>Carvedilolo</t>
  </si>
  <si>
    <t>cpr 6,25 mg</t>
  </si>
  <si>
    <t>C08CA01</t>
  </si>
  <si>
    <t>Amlodipina</t>
  </si>
  <si>
    <t>C08CA02</t>
  </si>
  <si>
    <t>Felodipina</t>
  </si>
  <si>
    <t>C08CA05</t>
  </si>
  <si>
    <t>Nifedipina</t>
  </si>
  <si>
    <t>cpr retard 20 mg</t>
  </si>
  <si>
    <t>os gtt  2% 30 ml</t>
  </si>
  <si>
    <t>cpr 60 mg</t>
  </si>
  <si>
    <t>cpr crono 30 mg</t>
  </si>
  <si>
    <t>cpr crono 60 mg</t>
  </si>
  <si>
    <t>C08CA06</t>
  </si>
  <si>
    <t>Nimodipina</t>
  </si>
  <si>
    <t>os gtt 4%</t>
  </si>
  <si>
    <r>
      <t xml:space="preserve">Ditta Bioindustria L.I.M. S.p.A.  </t>
    </r>
    <r>
      <rPr>
        <sz val="12"/>
        <rFont val="Arial"/>
        <family val="2"/>
      </rPr>
      <t>Via De Ambrosiis 2 - 15067 Novi Ligure (AL)  C.F./P.I. 01679130060 Tel. 0143/31310 Fax 0143/73052</t>
    </r>
  </si>
  <si>
    <t xml:space="preserve">Gentamicina solfato + Betametasone valerato </t>
  </si>
  <si>
    <t>M01AE01</t>
  </si>
  <si>
    <t>lav. vag. monouso 0,2%</t>
  </si>
  <si>
    <t>035207036</t>
  </si>
  <si>
    <t>Batixim</t>
  </si>
  <si>
    <t>Tegretol 200 mg compresse a rilascio modificato</t>
  </si>
  <si>
    <t>Connettivina pomata</t>
  </si>
  <si>
    <t>Hyalgan 20 mg</t>
  </si>
  <si>
    <t>035867035</t>
  </si>
  <si>
    <t>035867047</t>
  </si>
  <si>
    <t>Fidato 1 g IM</t>
  </si>
  <si>
    <t>Fidato 1 g EV</t>
  </si>
  <si>
    <t>gocce otologiche</t>
  </si>
  <si>
    <t xml:space="preserve">fiala/ siringa ev/sc  6.000 U.I. </t>
  </si>
  <si>
    <t xml:space="preserve">fiala/ siringa ev/sc  5.000 U.I. </t>
  </si>
  <si>
    <t>Sodio nitroprussiato</t>
  </si>
  <si>
    <t>fiale iv 100 mg/5ml</t>
  </si>
  <si>
    <t>H01AC01</t>
  </si>
  <si>
    <t>Somatropina</t>
  </si>
  <si>
    <t>Acido folico</t>
  </si>
  <si>
    <t>Biochetasi Sigma Tau bust 5 g</t>
  </si>
  <si>
    <t>033794013/G</t>
  </si>
  <si>
    <t>Mitoxantrone Crinos</t>
  </si>
  <si>
    <t>033688019/G</t>
  </si>
  <si>
    <t>033688021/G</t>
  </si>
  <si>
    <t>Tamoxifene EG</t>
  </si>
  <si>
    <t>026195103</t>
  </si>
  <si>
    <t>026195139</t>
  </si>
  <si>
    <t>Urochinasi Crinos</t>
  </si>
  <si>
    <t>020430029</t>
  </si>
  <si>
    <t>Velbe</t>
  </si>
  <si>
    <t>033778010/G</t>
  </si>
  <si>
    <t>Bleomicina Crinos</t>
  </si>
  <si>
    <t>Dompé S.p.A.</t>
  </si>
  <si>
    <t>025408028</t>
  </si>
  <si>
    <t>029232016/G</t>
  </si>
  <si>
    <t>fiale e.v. 0.5 mg</t>
  </si>
  <si>
    <t>fiale e.v. 1 mg</t>
  </si>
  <si>
    <t>Glutatione  sale sodico</t>
  </si>
  <si>
    <t>fiale 600 mg</t>
  </si>
  <si>
    <t>V03AB49</t>
  </si>
  <si>
    <t xml:space="preserve">Arginina </t>
  </si>
  <si>
    <t xml:space="preserve">Lattulosio purificato </t>
  </si>
  <si>
    <t>Humulin R 100U/10ml</t>
  </si>
  <si>
    <t>033637024/E</t>
  </si>
  <si>
    <t xml:space="preserve">Humalog 100U/10ml </t>
  </si>
  <si>
    <t>033638026</t>
  </si>
  <si>
    <t>033638038</t>
  </si>
  <si>
    <t>033638091</t>
  </si>
  <si>
    <t>Zyprexa 2,5 mg compresse rivestite</t>
  </si>
  <si>
    <t>Zyprexa 5 mg compresse rivestite</t>
  </si>
  <si>
    <t>029212040</t>
  </si>
  <si>
    <t>019311024</t>
  </si>
  <si>
    <r>
      <t xml:space="preserve">Ditta FARMIGEA S.p.A.  </t>
    </r>
    <r>
      <rPr>
        <sz val="12"/>
        <rFont val="Arial"/>
        <family val="2"/>
      </rPr>
      <t>Via G. B. Oliva 6/8 - 56121 Loc. Ospedaletto-PISA  C.F. 13089440153 P.I. 01589970506 Tel. 050/31211 Fax 050/3121255</t>
    </r>
  </si>
  <si>
    <t>Offerta Prot. n° PINC-0136/2005-0060 del 16/02/2005  fornitura accettata senza limiti di fatturazione</t>
  </si>
  <si>
    <t>024284073</t>
  </si>
  <si>
    <t>gtt  0,1 % 30 ml</t>
  </si>
  <si>
    <t>gtt  5 % 30 ml</t>
  </si>
  <si>
    <t>A03FA01</t>
  </si>
  <si>
    <t>Metoclopramide</t>
  </si>
  <si>
    <t>scir. 120 ml 0,1%</t>
  </si>
  <si>
    <t>fiale 2 ml 10 mg im iv</t>
  </si>
  <si>
    <t>A03FA03</t>
  </si>
  <si>
    <t>Domperidone</t>
  </si>
  <si>
    <t>sciroppo 0,1%</t>
  </si>
  <si>
    <t>007893187</t>
  </si>
  <si>
    <t>007893199</t>
  </si>
  <si>
    <t>021922024</t>
  </si>
  <si>
    <t>024284034</t>
  </si>
  <si>
    <t>Atropina Lux collirio 1%</t>
  </si>
  <si>
    <t>000307052</t>
  </si>
  <si>
    <t>025215029</t>
  </si>
  <si>
    <t>025215017</t>
  </si>
  <si>
    <t>024862017</t>
  </si>
  <si>
    <t>024862029</t>
  </si>
  <si>
    <t>024862031</t>
  </si>
  <si>
    <t>030081032/E</t>
  </si>
  <si>
    <t>ex-factory</t>
  </si>
  <si>
    <t>031841036</t>
  </si>
  <si>
    <t>002347021</t>
  </si>
  <si>
    <t>020609018</t>
  </si>
  <si>
    <t>020609083</t>
  </si>
  <si>
    <t>020609044</t>
  </si>
  <si>
    <t>020609071</t>
  </si>
  <si>
    <t>Tareg 80 mg capsule rigide</t>
  </si>
  <si>
    <t>Tareg 160 mg capsule rigide</t>
  </si>
  <si>
    <t>Pfizer Italia</t>
  </si>
  <si>
    <t>021033016</t>
  </si>
  <si>
    <t>Reomax 20 cpr x 50 mg</t>
  </si>
  <si>
    <t>025980071</t>
  </si>
  <si>
    <t>Xanax 1 mg 20 cpr div</t>
  </si>
  <si>
    <t>025980057</t>
  </si>
  <si>
    <t>Rifadin flacone sciroppo 60 ml</t>
  </si>
  <si>
    <t>032887010/E</t>
  </si>
  <si>
    <t>Rilutek compresse 50 mg</t>
  </si>
  <si>
    <t>021455023</t>
  </si>
  <si>
    <t>013344041</t>
  </si>
  <si>
    <t>Silomat (15 ml)</t>
  </si>
  <si>
    <t>021502012</t>
  </si>
  <si>
    <t>Catapresan</t>
  </si>
  <si>
    <t>021502036</t>
  </si>
  <si>
    <t>027393014</t>
  </si>
  <si>
    <t>Catapresan TTS1</t>
  </si>
  <si>
    <t>Adriblastina 50 mg liofilo</t>
  </si>
  <si>
    <t xml:space="preserve">Adriblastina soluzione pronta 10 mg </t>
  </si>
  <si>
    <t>Xantervit Antibiotico ung oft 5 g</t>
  </si>
  <si>
    <t>Xantervit ung oft 5 g</t>
  </si>
  <si>
    <t>Normase sciroppo flac 200 ml Lattulosio al 66,7%</t>
  </si>
  <si>
    <t>023535166</t>
  </si>
  <si>
    <t>Isoptin 120 mg cpr ril prolungato</t>
  </si>
  <si>
    <t>Rytmonorm 150 mg cpr rivestite</t>
  </si>
  <si>
    <t>Rytmonorm 300 mg cpr rivestite</t>
  </si>
  <si>
    <t>Rytmonorm70mg/20 ml fiale</t>
  </si>
  <si>
    <t>Talwin</t>
  </si>
  <si>
    <t>026488015</t>
  </si>
  <si>
    <t>Cytotec 50 cpr 200 mcg</t>
  </si>
  <si>
    <t>023432038</t>
  </si>
  <si>
    <t>Macmiror Complex 500 12 ovuli 500 mg</t>
  </si>
  <si>
    <t>035631074/E</t>
  </si>
  <si>
    <t xml:space="preserve">Dynastat 40 mg </t>
  </si>
  <si>
    <t>026964039</t>
  </si>
  <si>
    <t>Farganesse 5 fl 50 mg</t>
  </si>
  <si>
    <r>
      <t xml:space="preserve">Ditta Lundbeck Italia S.p.A.  </t>
    </r>
    <r>
      <rPr>
        <sz val="12"/>
        <rFont val="Arial"/>
        <family val="2"/>
      </rPr>
      <t xml:space="preserve">Via Fara  35 - 20124 Milano  C.F./P.I. 11008200153 Tel. 02/6774171 Fax 02/67741720  </t>
    </r>
  </si>
  <si>
    <t>Marvecspharma Services</t>
  </si>
  <si>
    <t>S01BC03</t>
  </si>
  <si>
    <t>collirio 0,1%</t>
  </si>
  <si>
    <t>S01AX01</t>
  </si>
  <si>
    <t>collirio 2% 10 ml</t>
  </si>
  <si>
    <t>collirio 4% 10 ml</t>
  </si>
  <si>
    <t>Lioresal 25 mg compresse</t>
  </si>
  <si>
    <t>034413132</t>
  </si>
  <si>
    <t>034413284</t>
  </si>
  <si>
    <t>Fisiopharma</t>
  </si>
  <si>
    <t>028423010</t>
  </si>
  <si>
    <t>Takeda</t>
  </si>
  <si>
    <t>fiale 50 U.I.</t>
  </si>
  <si>
    <t>J01AA02</t>
  </si>
  <si>
    <t>Doxiciclina iclato</t>
  </si>
  <si>
    <t>cps 100 mg</t>
  </si>
  <si>
    <t>J01BA01</t>
  </si>
  <si>
    <t>028426017</t>
  </si>
  <si>
    <t>Mycobutin 30 cps 150 mg</t>
  </si>
  <si>
    <t>027753108</t>
  </si>
  <si>
    <t>027753019</t>
  </si>
  <si>
    <t>023081096</t>
  </si>
  <si>
    <t>Solamin 5% infusione 500 ml</t>
  </si>
  <si>
    <t>027083017</t>
  </si>
  <si>
    <t>Pronto Platamine soluz 25 mg</t>
  </si>
  <si>
    <t>022391015</t>
  </si>
  <si>
    <t>Aracytin 1 flc 100 mg 5 ml</t>
  </si>
  <si>
    <r>
      <t xml:space="preserve">Ditta MALESCI Istituto Farmacobiologico S.p.A.  </t>
    </r>
    <r>
      <rPr>
        <sz val="12"/>
        <rFont val="Arial"/>
        <family val="2"/>
      </rPr>
      <t xml:space="preserve">Via Sette Santi 3 - 50131 Firenze  C.F./P.I. 00408570489 Tel. 055/56801 Fax 055/5680442 servizi post-vendita c/o CO.DI.FI. Via Sette Santi 1 - 50131 Firenze  </t>
    </r>
  </si>
  <si>
    <t>fiale 5 ml i.v. 50 mg</t>
  </si>
  <si>
    <t>fiale 15 ml i.v. 150 mg</t>
  </si>
  <si>
    <t xml:space="preserve">fiala 50 mg e.v. </t>
  </si>
  <si>
    <t xml:space="preserve">fiala 100 mg e.v. </t>
  </si>
  <si>
    <t>034128013/E</t>
  </si>
  <si>
    <t>Plavix 75 mg compresse rivestite con film</t>
  </si>
  <si>
    <t>023681012</t>
  </si>
  <si>
    <t>Teofarma</t>
  </si>
  <si>
    <t>025998030</t>
  </si>
  <si>
    <t>Atropina solfato</t>
  </si>
  <si>
    <t>A03BB01</t>
  </si>
  <si>
    <t>Scopolamina butilbromuro</t>
  </si>
  <si>
    <t>cpr 10 mg</t>
  </si>
  <si>
    <t>fiala i.m/e.v.  20 mg</t>
  </si>
  <si>
    <t>A03BB05</t>
  </si>
  <si>
    <t>Cimetropio bromuro</t>
  </si>
  <si>
    <t>Fluibron 6 fl 2 ml/15 mg sol. nebuliz.</t>
  </si>
  <si>
    <t>024596037</t>
  </si>
  <si>
    <t>024596049</t>
  </si>
  <si>
    <t>Fluibron sciroppo 200 ml</t>
  </si>
  <si>
    <t>Fluibron inal. flac. 40 ml</t>
  </si>
  <si>
    <t>026021028</t>
  </si>
  <si>
    <t>Bamifix 30 conf. 600 mg</t>
  </si>
  <si>
    <t>029136013</t>
  </si>
  <si>
    <t>Clipper 10 clismi 3 mg</t>
  </si>
  <si>
    <t>023103132</t>
  </si>
  <si>
    <t>Clenil per aerosol 20 flac mon 2 ml</t>
  </si>
  <si>
    <t>027231012</t>
  </si>
  <si>
    <t>Bentelan Biofutura compresse retard</t>
  </si>
  <si>
    <t>Bentelan Biofutura fl IM/EV 1,5 mg</t>
  </si>
  <si>
    <t>Bentelan Biofutura fl IM/EV 4 mg</t>
  </si>
  <si>
    <t>021643010</t>
  </si>
  <si>
    <t>Anafranil Biofutura 25 mg/2 ml soluzione</t>
  </si>
  <si>
    <t>021643034</t>
  </si>
  <si>
    <t>Anafranil Biofutura 25 mg 20 cpr</t>
  </si>
  <si>
    <t>034357018</t>
  </si>
  <si>
    <t>Aggrastat</t>
  </si>
  <si>
    <t>Mediolanum Farmaceutici</t>
  </si>
  <si>
    <t>013469010</t>
  </si>
  <si>
    <t>os gtt 10 ml 1,5 mg</t>
  </si>
  <si>
    <t>A11DA01</t>
  </si>
  <si>
    <t>Tiamina cloridrato</t>
  </si>
  <si>
    <t>A11DB</t>
  </si>
  <si>
    <t>cps 10 mg</t>
  </si>
  <si>
    <t>027489020</t>
  </si>
  <si>
    <t>Glucagen</t>
  </si>
  <si>
    <t>A10AD01</t>
  </si>
  <si>
    <t>A035936032/E</t>
  </si>
  <si>
    <t>Actraphane 30 flac 1 ml 100 UI/ml</t>
  </si>
  <si>
    <t>A10AC01</t>
  </si>
  <si>
    <t>A035935030/E</t>
  </si>
  <si>
    <t>Protaphane flac 1 ml 100 UI/ml</t>
  </si>
  <si>
    <t>A10AB01</t>
  </si>
  <si>
    <t>Actrapid flac 1 ml 100 UI/ml</t>
  </si>
  <si>
    <t>034162053/E</t>
  </si>
  <si>
    <t>Novonorm 0,5 mg</t>
  </si>
  <si>
    <t>Novonorm 1 mg</t>
  </si>
  <si>
    <t>Novonorm 2 mg</t>
  </si>
  <si>
    <t>034162127/E</t>
  </si>
  <si>
    <t>034162192/E</t>
  </si>
  <si>
    <t>005259041</t>
  </si>
  <si>
    <t>005259015</t>
  </si>
  <si>
    <t xml:space="preserve">Calcium Sandoz Fortissimum </t>
  </si>
  <si>
    <t xml:space="preserve">Calcium Sandoz Forte </t>
  </si>
  <si>
    <t>Novartis Consumer Health</t>
  </si>
  <si>
    <t>004758025</t>
  </si>
  <si>
    <t>Pursennid confetti</t>
  </si>
  <si>
    <t>015598016</t>
  </si>
  <si>
    <t>Otrivin gocce adulti 10 ml</t>
  </si>
  <si>
    <t>Novartis Farma</t>
  </si>
  <si>
    <t>011782012</t>
  </si>
  <si>
    <t>011782024</t>
  </si>
  <si>
    <t>023475104</t>
  </si>
  <si>
    <r>
      <t xml:space="preserve">Ditta Novo Nordisk Farmaceutici S.p.A.  </t>
    </r>
    <r>
      <rPr>
        <sz val="12"/>
        <rFont val="Arial"/>
        <family val="2"/>
      </rPr>
      <t>Via Elio Vittorini 129 - 00144 Roma  C.F. 03918040589 P.I. 01260981004 Tel. 06/500881 Fax 06/50088374</t>
    </r>
  </si>
  <si>
    <r>
      <t xml:space="preserve">Ditta SERVIER ITALIA S.p.A.  </t>
    </r>
    <r>
      <rPr>
        <sz val="12"/>
        <rFont val="Arial"/>
        <family val="2"/>
      </rPr>
      <t>Via Lucca Passi 85 - 00166 Roma C.F. 00701480584 P.I. 00924251002 Tel. 06/669081 Fax 06/66416038</t>
    </r>
  </si>
  <si>
    <t>Talavir 1000 SigmaTau</t>
  </si>
  <si>
    <r>
      <t xml:space="preserve">Ditta EBEWE Italia S.r.l.  </t>
    </r>
    <r>
      <rPr>
        <sz val="12"/>
        <rFont val="Arial"/>
        <family val="2"/>
      </rPr>
      <t>Viale S.S. Pietro e Paolo 50  - 00144 Roma  C.F./P.I. 08139401007 Tel. 06/5935721 Fax 06/59357220</t>
    </r>
  </si>
  <si>
    <t>B03XA02</t>
  </si>
  <si>
    <r>
      <t xml:space="preserve">Ditta Fulton Medicinali S.p.A.  </t>
    </r>
    <r>
      <rPr>
        <sz val="12"/>
        <rFont val="Arial"/>
        <family val="2"/>
      </rPr>
      <t>Via Marconi Guglielmo 28/9 - 20020 Arese (Mi)  C.F./P.I. 07922790154 Tel. 02/9382363 Fax 02/93589162</t>
    </r>
  </si>
  <si>
    <t>Simesa</t>
  </si>
  <si>
    <t>024016038</t>
  </si>
  <si>
    <t>024016026</t>
  </si>
  <si>
    <t>Tenormin Compresse</t>
  </si>
  <si>
    <t>Tenormin Fiale</t>
  </si>
  <si>
    <t>027166053</t>
  </si>
  <si>
    <t>027166065</t>
  </si>
  <si>
    <t>028532012</t>
  </si>
  <si>
    <t>028532024</t>
  </si>
  <si>
    <t>Unipril 2,5</t>
  </si>
  <si>
    <t>Acetazolamide</t>
  </si>
  <si>
    <t>S01EC02</t>
  </si>
  <si>
    <t>Diclofenamide sale sodico</t>
  </si>
  <si>
    <t xml:space="preserve">Contramal S.R. 150 mg 10 cpr </t>
  </si>
  <si>
    <t xml:space="preserve">Contramal S.R. 200 mg 10 cpr </t>
  </si>
  <si>
    <t>Normase E.P.S. scir flac 200 ml Lattulosio puro al 66,7%</t>
  </si>
  <si>
    <t>005638010</t>
  </si>
  <si>
    <t xml:space="preserve">Citalopram Molteni 20 mg compresse riv con film 14 cpr </t>
  </si>
  <si>
    <t xml:space="preserve">Citalopram Molteni 20 mg compresse riv con film 28 cpr </t>
  </si>
  <si>
    <t>029144019</t>
  </si>
  <si>
    <t>020417022</t>
  </si>
  <si>
    <t>Desferal Biofutura 2 g fl IM-EV</t>
  </si>
  <si>
    <t>Depakin 200 mg compresse gastroresistenti</t>
  </si>
  <si>
    <t>Depakin 500 mg compresse gastroresistenti</t>
  </si>
  <si>
    <t>Depakin gocce flac 40  ml 20%</t>
  </si>
  <si>
    <t>Depakin Chrono 300 mg cpr divisibili a rilascio prolungato</t>
  </si>
  <si>
    <t>L01CA01</t>
  </si>
  <si>
    <t>Vinblastina solfato</t>
  </si>
  <si>
    <t>L01CA02</t>
  </si>
  <si>
    <t>Vincristina</t>
  </si>
  <si>
    <t>fiale  e.v.  1 mg</t>
  </si>
  <si>
    <t>L01CA04</t>
  </si>
  <si>
    <t>L01CD01</t>
  </si>
  <si>
    <t>Paclitaxel</t>
  </si>
  <si>
    <t>cpr 750 mg</t>
  </si>
  <si>
    <t>J02AA01</t>
  </si>
  <si>
    <t>Amfotericina B</t>
  </si>
  <si>
    <t>fiala ev 50 mg/15 ml</t>
  </si>
  <si>
    <t>sciroppo 2%</t>
  </si>
  <si>
    <t>J04AB04</t>
  </si>
  <si>
    <t>Rifabutina</t>
  </si>
  <si>
    <r>
      <t>siringa pre-riempita 1.000 µ</t>
    </r>
    <r>
      <rPr>
        <sz val="7.2"/>
        <rFont val="Times New Roman"/>
        <family val="1"/>
      </rPr>
      <t>l</t>
    </r>
    <r>
      <rPr>
        <sz val="12"/>
        <rFont val="Times New Roman"/>
        <family val="1"/>
      </rPr>
      <t xml:space="preserve">  </t>
    </r>
  </si>
  <si>
    <r>
      <t>siringa pre-riempita 500 µ</t>
    </r>
    <r>
      <rPr>
        <sz val="7.2"/>
        <rFont val="Times New Roman"/>
        <family val="1"/>
      </rPr>
      <t>l</t>
    </r>
    <r>
      <rPr>
        <sz val="12"/>
        <rFont val="Times New Roman"/>
        <family val="1"/>
      </rPr>
      <t xml:space="preserve">  </t>
    </r>
  </si>
  <si>
    <r>
      <t>siringa pre-riempita 250 µ</t>
    </r>
    <r>
      <rPr>
        <sz val="7.2"/>
        <rFont val="Times New Roman"/>
        <family val="1"/>
      </rPr>
      <t>l</t>
    </r>
    <r>
      <rPr>
        <sz val="12"/>
        <rFont val="Times New Roman"/>
        <family val="1"/>
      </rPr>
      <t xml:space="preserve">  </t>
    </r>
  </si>
  <si>
    <t>025293010</t>
  </si>
  <si>
    <t>025293059</t>
  </si>
  <si>
    <t>Tinset 30 cpr 30 mg</t>
  </si>
  <si>
    <t>021410030</t>
  </si>
  <si>
    <t>ex factory</t>
  </si>
  <si>
    <t>023745096</t>
  </si>
  <si>
    <t>032023020</t>
  </si>
  <si>
    <t>032023071</t>
  </si>
  <si>
    <t>028740013</t>
  </si>
  <si>
    <t>Desferal Biofutura fiale 500 mg</t>
  </si>
  <si>
    <t>018610028</t>
  </si>
  <si>
    <t>018610079</t>
  </si>
  <si>
    <t>Carnitene Biofutura fl IM EV 1g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</si>
</sst>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_-[$€-2]\ * #,##0.000_-;\-[$€-2]\ * #,##0.000_-;_-[$€-2]\ * &quot;-&quot;??_-"/>
    <numFmt numFmtId="175" formatCode="_-[$€-2]\ * #,##0.0000_-;\-[$€-2]\ * #,##0.0000_-;_-[$€-2]\ * &quot;-&quot;??_-"/>
    <numFmt numFmtId="176" formatCode="0.0000%"/>
    <numFmt numFmtId="177" formatCode="0.000%"/>
    <numFmt numFmtId="178" formatCode="0.0%"/>
    <numFmt numFmtId="179" formatCode="_-* #,##0.00_-;\-* #,##0.00_-;_-* &quot;-&quot;_-;_-@_-"/>
    <numFmt numFmtId="180" formatCode="_-[$€-2]\ * #,##0.00_-;\-[$€-2]\ * #,##0.00_-;_-[$€-2]\ * &quot;-&quot;??_-;_-@_-"/>
    <numFmt numFmtId="181" formatCode="0.000"/>
    <numFmt numFmtId="182" formatCode="0.0000"/>
    <numFmt numFmtId="183" formatCode="_-[$€-2]\ * #,##0.00000_-;\-[$€-2]\ * #,##0.00000_-;_-[$€-2]\ * &quot;-&quot;??_-"/>
    <numFmt numFmtId="184" formatCode="00000"/>
    <numFmt numFmtId="185" formatCode="0.0"/>
    <numFmt numFmtId="186" formatCode="_-* #,##0.000_-;\-* #,##0.000_-;_-* &quot;-&quot;??_-;_-@_-"/>
    <numFmt numFmtId="187" formatCode="#,##0.0"/>
    <numFmt numFmtId="188" formatCode="_-[$€-2]\ * #,##0.0_-;\-[$€-2]\ * #,##0.0_-;_-[$€-2]\ * &quot;-&quot;??_-"/>
    <numFmt numFmtId="189" formatCode="#,##0.00_ ;\-#,##0.00\ "/>
    <numFmt numFmtId="190" formatCode="#,##0.0_ ;\-#,##0.0\ "/>
    <numFmt numFmtId="191" formatCode="#,##0_ ;\-#,##0\ "/>
    <numFmt numFmtId="192" formatCode="_-[$€-2]\ * #,##0.000000_-;\-[$€-2]\ * #,##0.000000_-;_-[$€-2]\ * &quot;-&quot;??_-"/>
    <numFmt numFmtId="193" formatCode="_-[$€-2]\ * #,##0.0000000_-;\-[$€-2]\ * #,##0.0000000_-;_-[$€-2]\ * &quot;-&quot;??_-"/>
    <numFmt numFmtId="194" formatCode="_-* #,##0.0000_-;\-* #,##0.0000_-;_-* &quot;-&quot;??_-;_-@_-"/>
    <numFmt numFmtId="195" formatCode="0.00000%"/>
    <numFmt numFmtId="196" formatCode="0.00000"/>
    <numFmt numFmtId="197" formatCode="0.000000%"/>
    <numFmt numFmtId="198" formatCode="_-[$€-2]\ * #,##0_-;\-[$€-2]\ * #,##0_-;_-[$€-2]\ * &quot;-&quot;??_-"/>
    <numFmt numFmtId="199" formatCode="0.000000"/>
    <numFmt numFmtId="200" formatCode="0.0000000"/>
    <numFmt numFmtId="201" formatCode="[$€-2]\ #,##0.00"/>
    <numFmt numFmtId="202" formatCode="[$€-2]\ #,##0.00000"/>
    <numFmt numFmtId="203" formatCode="dd/mm/yy;@"/>
    <numFmt numFmtId="204" formatCode="#,##0.00000"/>
    <numFmt numFmtId="205" formatCode="_(* #,##0.00_);_(* \(#,##0.00\);_(* &quot;-&quot;??_);_(@_)"/>
    <numFmt numFmtId="206" formatCode="_-[$€]\ * #,##0.00000_-;\-[$€]\ * #,##0.00000_-;_-[$€]\ * &quot;-&quot;??_-;_-@_-"/>
    <numFmt numFmtId="207" formatCode="_-&quot;€&quot;\ * #,##0.0000_-;\-&quot;€&quot;\ * #,##0.0000_-;_-&quot;€&quot;\ * &quot;-&quot;??_-;_-@_-"/>
    <numFmt numFmtId="208" formatCode="_-&quot;€&quot;\ * #,##0.00000_-;\-&quot;€&quot;\ * #,##0.00000_-;_-&quot;€&quot;\ * &quot;-&quot;??_-;_-@_-"/>
    <numFmt numFmtId="209" formatCode="_-[$€]\ * #,##0.000_-;\-[$€]\ * #,##0.000_-;_-[$€]\ * &quot;-&quot;??_-;_-@_-"/>
    <numFmt numFmtId="210" formatCode="dd/mm/yy"/>
    <numFmt numFmtId="211" formatCode="#,##0.000"/>
    <numFmt numFmtId="212" formatCode="#,##0.0000"/>
    <numFmt numFmtId="213" formatCode="_-[$€-410]\ * #,##0.00000_-;\-[$€-410]\ * #,##0.00000_-;_-[$€-410]\ * &quot;-&quot;??_-;_-@_-"/>
    <numFmt numFmtId="214" formatCode="_-[$€-410]\ * #,##0.00000_-;\-[$€-410]\ * #,##0.00000_-;_-[$€-410]\ * &quot;-&quot;?????_-;_-@_-"/>
    <numFmt numFmtId="215" formatCode="_-[$€-410]\ * #,##0.00_-;\-[$€-410]\ * #,##0.00_-;_-[$€-410]\ * &quot;-&quot;??_-;_-@_-"/>
    <numFmt numFmtId="216" formatCode="_-[$€-410]\ * #,##0.0000_-;\-[$€-410]\ * #,##0.0000_-;_-[$€-410]\ * &quot;-&quot;??_-;_-@_-"/>
    <numFmt numFmtId="217" formatCode="_-[$€-410]\ * #,##0.000000_-;\-[$€-410]\ * #,##0.000000_-;_-[$€-410]\ * &quot;-&quot;??_-;_-@_-"/>
    <numFmt numFmtId="218" formatCode="_-[$€-410]\ * #,##0.000_-;\-[$€-410]\ * #,##0.000_-;_-[$€-410]\ * &quot;-&quot;??_-;_-@_-"/>
    <numFmt numFmtId="219" formatCode="_-[$€-2]\ * #,##0.0000_-;\-[$€-2]\ * #,##0.0000_-;_-[$€-2]\ * &quot;-&quot;????_-;_-@_-"/>
    <numFmt numFmtId="220" formatCode="[$€-2]\ #.##000_);[Red]\([$€-2]\ #.##000\)"/>
    <numFmt numFmtId="221" formatCode="_-&quot;€&quot;\ * #,##0.000_-;\-&quot;€&quot;\ * #,##0.000_-;_-&quot;€&quot;\ * &quot;-&quot;??_-;_-@_-"/>
    <numFmt numFmtId="222" formatCode="_-&quot;€&quot;\ * #,##0.000000_-;\-&quot;€&quot;\ * #,##0.000000_-;_-&quot;€&quot;\ 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7.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omic Sans MS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omic Sans MS"/>
      <family val="4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0" borderId="2" applyNumberFormat="0" applyFill="0" applyAlignment="0" applyProtection="0"/>
    <xf numFmtId="0" fontId="36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20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39" fillId="16" borderId="5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  <xf numFmtId="49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/>
    </xf>
    <xf numFmtId="170" fontId="4" fillId="0" borderId="0" xfId="45" applyFont="1" applyFill="1" applyBorder="1" applyAlignment="1">
      <alignment/>
    </xf>
    <xf numFmtId="175" fontId="4" fillId="0" borderId="0" xfId="45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/>
    </xf>
    <xf numFmtId="170" fontId="4" fillId="0" borderId="0" xfId="45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justify" wrapText="1"/>
    </xf>
    <xf numFmtId="191" fontId="4" fillId="0" borderId="0" xfId="45" applyNumberFormat="1" applyFont="1" applyFill="1" applyBorder="1" applyAlignment="1">
      <alignment/>
    </xf>
    <xf numFmtId="183" fontId="4" fillId="0" borderId="0" xfId="45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170" fontId="4" fillId="0" borderId="0" xfId="45" applyFont="1" applyFill="1" applyAlignment="1">
      <alignment/>
    </xf>
    <xf numFmtId="175" fontId="4" fillId="0" borderId="0" xfId="45" applyNumberFormat="1" applyFont="1" applyFill="1" applyAlignment="1">
      <alignment/>
    </xf>
    <xf numFmtId="170" fontId="4" fillId="0" borderId="0" xfId="45" applyNumberFormat="1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wrapText="1"/>
    </xf>
    <xf numFmtId="182" fontId="0" fillId="0" borderId="0" xfId="0" applyNumberFormat="1" applyFill="1" applyBorder="1" applyAlignment="1">
      <alignment/>
    </xf>
    <xf numFmtId="9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170" fontId="4" fillId="0" borderId="10" xfId="45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5" fontId="4" fillId="0" borderId="10" xfId="45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3" fontId="4" fillId="0" borderId="10" xfId="0" applyNumberFormat="1" applyFont="1" applyFill="1" applyBorder="1" applyAlignment="1">
      <alignment horizontal="right"/>
    </xf>
    <xf numFmtId="183" fontId="4" fillId="0" borderId="10" xfId="45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174" fontId="4" fillId="0" borderId="10" xfId="45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70" fontId="4" fillId="0" borderId="10" xfId="45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20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justify" wrapText="1"/>
    </xf>
    <xf numFmtId="191" fontId="4" fillId="0" borderId="10" xfId="45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9" fontId="4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8" fillId="0" borderId="0" xfId="0" applyFont="1" applyFill="1" applyBorder="1" applyAlignment="1">
      <alignment horizontal="center"/>
    </xf>
    <xf numFmtId="2" fontId="11" fillId="0" borderId="0" xfId="52" applyNumberFormat="1" applyFont="1" applyFill="1" applyBorder="1" applyAlignment="1">
      <alignment horizontal="center" wrapText="1"/>
      <protection/>
    </xf>
    <xf numFmtId="4" fontId="11" fillId="0" borderId="0" xfId="52" applyNumberFormat="1" applyFont="1" applyFill="1" applyBorder="1" applyAlignment="1">
      <alignment horizontal="center" wrapText="1"/>
      <protection/>
    </xf>
    <xf numFmtId="170" fontId="13" fillId="0" borderId="10" xfId="45" applyFont="1" applyFill="1" applyBorder="1" applyAlignment="1">
      <alignment/>
    </xf>
    <xf numFmtId="0" fontId="0" fillId="0" borderId="0" xfId="0" applyFont="1" applyFill="1" applyAlignment="1">
      <alignment/>
    </xf>
    <xf numFmtId="203" fontId="4" fillId="0" borderId="0" xfId="0" applyNumberFormat="1" applyFont="1" applyFill="1" applyBorder="1" applyAlignment="1">
      <alignment horizontal="center"/>
    </xf>
    <xf numFmtId="170" fontId="4" fillId="0" borderId="10" xfId="45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0" fontId="4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170" fontId="4" fillId="24" borderId="10" xfId="45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justify"/>
    </xf>
    <xf numFmtId="0" fontId="49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215" fontId="50" fillId="0" borderId="0" xfId="0" applyNumberFormat="1" applyFont="1" applyFill="1" applyBorder="1" applyAlignment="1">
      <alignment/>
    </xf>
    <xf numFmtId="9" fontId="50" fillId="0" borderId="0" xfId="55" applyFont="1" applyFill="1" applyBorder="1" applyAlignment="1">
      <alignment/>
    </xf>
    <xf numFmtId="10" fontId="50" fillId="0" borderId="0" xfId="55" applyNumberFormat="1" applyFont="1" applyFill="1" applyBorder="1" applyAlignment="1">
      <alignment/>
    </xf>
    <xf numFmtId="213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213" fontId="50" fillId="0" borderId="10" xfId="0" applyNumberFormat="1" applyFont="1" applyFill="1" applyBorder="1" applyAlignment="1">
      <alignment/>
    </xf>
    <xf numFmtId="10" fontId="50" fillId="0" borderId="10" xfId="55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center" wrapText="1"/>
    </xf>
    <xf numFmtId="9" fontId="4" fillId="0" borderId="0" xfId="55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204" fontId="4" fillId="0" borderId="0" xfId="0" applyNumberFormat="1" applyFont="1" applyFill="1" applyBorder="1" applyAlignment="1">
      <alignment horizontal="center"/>
    </xf>
    <xf numFmtId="210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justify"/>
    </xf>
    <xf numFmtId="2" fontId="4" fillId="0" borderId="10" xfId="0" applyNumberFormat="1" applyFont="1" applyFill="1" applyBorder="1" applyAlignment="1">
      <alignment/>
    </xf>
    <xf numFmtId="170" fontId="5" fillId="0" borderId="10" xfId="45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justify"/>
    </xf>
    <xf numFmtId="0" fontId="49" fillId="0" borderId="12" xfId="0" applyFont="1" applyFill="1" applyBorder="1" applyAlignment="1">
      <alignment horizontal="right"/>
    </xf>
    <xf numFmtId="0" fontId="49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9" fontId="50" fillId="0" borderId="10" xfId="55" applyFont="1" applyFill="1" applyBorder="1" applyAlignment="1">
      <alignment/>
    </xf>
    <xf numFmtId="213" fontId="50" fillId="0" borderId="10" xfId="0" applyNumberFormat="1" applyFont="1" applyFill="1" applyBorder="1" applyAlignment="1">
      <alignment/>
    </xf>
    <xf numFmtId="178" fontId="50" fillId="0" borderId="10" xfId="55" applyNumberFormat="1" applyFont="1" applyFill="1" applyBorder="1" applyAlignment="1">
      <alignment/>
    </xf>
    <xf numFmtId="214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215" fontId="50" fillId="0" borderId="10" xfId="0" applyNumberFormat="1" applyFont="1" applyFill="1" applyBorder="1" applyAlignment="1">
      <alignment/>
    </xf>
    <xf numFmtId="10" fontId="50" fillId="0" borderId="10" xfId="55" applyNumberFormat="1" applyFont="1" applyFill="1" applyBorder="1" applyAlignment="1">
      <alignment/>
    </xf>
    <xf numFmtId="0" fontId="49" fillId="0" borderId="14" xfId="0" applyFont="1" applyFill="1" applyBorder="1" applyAlignment="1">
      <alignment horizontal="right"/>
    </xf>
    <xf numFmtId="0" fontId="50" fillId="0" borderId="15" xfId="0" applyFont="1" applyFill="1" applyBorder="1" applyAlignment="1">
      <alignment horizontal="center" vertical="top" wrapText="1"/>
    </xf>
    <xf numFmtId="49" fontId="5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justify"/>
    </xf>
    <xf numFmtId="0" fontId="5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right"/>
    </xf>
    <xf numFmtId="216" fontId="50" fillId="0" borderId="10" xfId="0" applyNumberFormat="1" applyFont="1" applyFill="1" applyBorder="1" applyAlignment="1">
      <alignment/>
    </xf>
    <xf numFmtId="218" fontId="50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2" fontId="4" fillId="0" borderId="10" xfId="45" applyNumberFormat="1" applyFont="1" applyFill="1" applyBorder="1" applyAlignment="1">
      <alignment horizontal="right"/>
    </xf>
    <xf numFmtId="1" fontId="4" fillId="0" borderId="10" xfId="45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wrapText="1"/>
    </xf>
    <xf numFmtId="49" fontId="50" fillId="0" borderId="10" xfId="0" applyNumberFormat="1" applyFont="1" applyFill="1" applyBorder="1" applyAlignment="1">
      <alignment horizontal="center" wrapText="1"/>
    </xf>
    <xf numFmtId="195" fontId="50" fillId="0" borderId="10" xfId="55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right"/>
    </xf>
    <xf numFmtId="217" fontId="5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215" fontId="50" fillId="0" borderId="10" xfId="0" applyNumberFormat="1" applyFont="1" applyFill="1" applyBorder="1" applyAlignment="1">
      <alignment/>
    </xf>
    <xf numFmtId="9" fontId="50" fillId="0" borderId="10" xfId="55" applyFont="1" applyFill="1" applyBorder="1" applyAlignment="1">
      <alignment/>
    </xf>
    <xf numFmtId="216" fontId="50" fillId="0" borderId="10" xfId="0" applyNumberFormat="1" applyFont="1" applyFill="1" applyBorder="1" applyAlignment="1">
      <alignment/>
    </xf>
    <xf numFmtId="21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18" fontId="50" fillId="0" borderId="10" xfId="0" applyNumberFormat="1" applyFont="1" applyFill="1" applyBorder="1" applyAlignment="1">
      <alignment/>
    </xf>
    <xf numFmtId="170" fontId="4" fillId="0" borderId="10" xfId="45" applyFont="1" applyFill="1" applyBorder="1" applyAlignment="1">
      <alignment wrapText="1"/>
    </xf>
    <xf numFmtId="170" fontId="4" fillId="0" borderId="10" xfId="45" applyFont="1" applyFill="1" applyBorder="1" applyAlignment="1">
      <alignment horizontal="justify" wrapText="1"/>
    </xf>
    <xf numFmtId="3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vertical="justify"/>
    </xf>
    <xf numFmtId="177" fontId="50" fillId="0" borderId="10" xfId="55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93" fontId="4" fillId="0" borderId="10" xfId="45" applyNumberFormat="1" applyFont="1" applyFill="1" applyBorder="1" applyAlignment="1">
      <alignment/>
    </xf>
    <xf numFmtId="0" fontId="16" fillId="0" borderId="0" xfId="0" applyFont="1" applyFill="1" applyAlignment="1">
      <alignment/>
    </xf>
    <xf numFmtId="170" fontId="5" fillId="0" borderId="10" xfId="45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3" fontId="4" fillId="0" borderId="15" xfId="0" applyNumberFormat="1" applyFont="1" applyFill="1" applyBorder="1" applyAlignment="1">
      <alignment/>
    </xf>
    <xf numFmtId="170" fontId="4" fillId="0" borderId="15" xfId="45" applyFont="1" applyFill="1" applyBorder="1" applyAlignment="1">
      <alignment/>
    </xf>
    <xf numFmtId="9" fontId="4" fillId="0" borderId="15" xfId="0" applyNumberFormat="1" applyFont="1" applyFill="1" applyBorder="1" applyAlignment="1">
      <alignment/>
    </xf>
    <xf numFmtId="10" fontId="4" fillId="0" borderId="15" xfId="0" applyNumberFormat="1" applyFont="1" applyFill="1" applyBorder="1" applyAlignment="1">
      <alignment/>
    </xf>
    <xf numFmtId="175" fontId="4" fillId="0" borderId="15" xfId="45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44" fontId="50" fillId="0" borderId="10" xfId="68" applyNumberFormat="1" applyFont="1" applyFill="1" applyBorder="1" applyAlignment="1">
      <alignment/>
    </xf>
    <xf numFmtId="192" fontId="4" fillId="0" borderId="10" xfId="45" applyNumberFormat="1" applyFont="1" applyFill="1" applyBorder="1" applyAlignment="1">
      <alignment/>
    </xf>
    <xf numFmtId="217" fontId="5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wrapText="1" indent="1"/>
    </xf>
    <xf numFmtId="3" fontId="5" fillId="0" borderId="10" xfId="0" applyNumberFormat="1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vertical="justify" indent="1"/>
    </xf>
    <xf numFmtId="0" fontId="4" fillId="0" borderId="10" xfId="0" applyFont="1" applyFill="1" applyBorder="1" applyAlignment="1">
      <alignment horizontal="left" indent="1"/>
    </xf>
    <xf numFmtId="49" fontId="4" fillId="0" borderId="10" xfId="0" applyNumberFormat="1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wrapText="1" indent="1"/>
    </xf>
    <xf numFmtId="49" fontId="4" fillId="0" borderId="10" xfId="0" applyNumberFormat="1" applyFont="1" applyFill="1" applyBorder="1" applyAlignment="1">
      <alignment horizontal="left" wrapText="1" indent="1"/>
    </xf>
    <xf numFmtId="170" fontId="4" fillId="0" borderId="10" xfId="45" applyFont="1" applyFill="1" applyBorder="1" applyAlignment="1">
      <alignment horizontal="left" indent="1"/>
    </xf>
    <xf numFmtId="174" fontId="4" fillId="0" borderId="10" xfId="45" applyNumberFormat="1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left" indent="1"/>
    </xf>
    <xf numFmtId="175" fontId="4" fillId="0" borderId="10" xfId="45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left" indent="1"/>
    </xf>
    <xf numFmtId="49" fontId="4" fillId="0" borderId="0" xfId="0" applyNumberFormat="1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 horizontal="left" indent="1"/>
    </xf>
    <xf numFmtId="170" fontId="4" fillId="0" borderId="0" xfId="45" applyFont="1" applyFill="1" applyBorder="1" applyAlignment="1">
      <alignment horizontal="left" indent="1"/>
    </xf>
    <xf numFmtId="175" fontId="4" fillId="0" borderId="0" xfId="45" applyNumberFormat="1" applyFont="1" applyFill="1" applyAlignment="1">
      <alignment horizontal="left" indent="1"/>
    </xf>
    <xf numFmtId="175" fontId="4" fillId="0" borderId="10" xfId="45" applyNumberFormat="1" applyFont="1" applyFill="1" applyBorder="1" applyAlignment="1">
      <alignment horizontal="right"/>
    </xf>
    <xf numFmtId="183" fontId="4" fillId="0" borderId="10" xfId="45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75" fontId="4" fillId="0" borderId="0" xfId="45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justify"/>
    </xf>
    <xf numFmtId="215" fontId="50" fillId="0" borderId="0" xfId="0" applyNumberFormat="1" applyFont="1" applyFill="1" applyBorder="1" applyAlignment="1">
      <alignment/>
    </xf>
    <xf numFmtId="9" fontId="50" fillId="0" borderId="0" xfId="55" applyFont="1" applyFill="1" applyBorder="1" applyAlignment="1">
      <alignment/>
    </xf>
    <xf numFmtId="10" fontId="50" fillId="0" borderId="0" xfId="55" applyNumberFormat="1" applyFont="1" applyFill="1" applyBorder="1" applyAlignment="1">
      <alignment/>
    </xf>
    <xf numFmtId="213" fontId="5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justify"/>
    </xf>
    <xf numFmtId="0" fontId="14" fillId="0" borderId="17" xfId="0" applyFont="1" applyFill="1" applyBorder="1" applyAlignment="1">
      <alignment horizontal="left" vertical="justify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justify"/>
    </xf>
    <xf numFmtId="195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justify"/>
    </xf>
    <xf numFmtId="0" fontId="14" fillId="0" borderId="0" xfId="0" applyFont="1" applyFill="1" applyBorder="1" applyAlignment="1">
      <alignment/>
    </xf>
    <xf numFmtId="207" fontId="50" fillId="0" borderId="10" xfId="68" applyNumberFormat="1" applyFont="1" applyFill="1" applyBorder="1" applyAlignment="1">
      <alignment/>
    </xf>
    <xf numFmtId="10" fontId="50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215" fontId="50" fillId="0" borderId="10" xfId="0" applyNumberFormat="1" applyFont="1" applyFill="1" applyBorder="1" applyAlignment="1">
      <alignment horizontal="left" indent="1"/>
    </xf>
    <xf numFmtId="195" fontId="4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4" fillId="0" borderId="0" xfId="48" applyNumberFormat="1" applyFont="1" applyFill="1" applyBorder="1" applyAlignment="1">
      <alignment horizontal="center"/>
    </xf>
    <xf numFmtId="210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indent="1"/>
    </xf>
    <xf numFmtId="9" fontId="4" fillId="0" borderId="10" xfId="0" applyNumberFormat="1" applyFont="1" applyFill="1" applyBorder="1" applyAlignment="1">
      <alignment horizontal="left" indent="1"/>
    </xf>
    <xf numFmtId="170" fontId="4" fillId="0" borderId="10" xfId="45" applyNumberFormat="1" applyFont="1" applyFill="1" applyBorder="1" applyAlignment="1">
      <alignment horizontal="left" indent="1"/>
    </xf>
    <xf numFmtId="10" fontId="4" fillId="0" borderId="10" xfId="0" applyNumberFormat="1" applyFont="1" applyFill="1" applyBorder="1" applyAlignment="1">
      <alignment horizontal="left" indent="1"/>
    </xf>
    <xf numFmtId="9" fontId="4" fillId="0" borderId="0" xfId="0" applyNumberFormat="1" applyFont="1" applyFill="1" applyAlignment="1">
      <alignment horizontal="left" indent="1"/>
    </xf>
    <xf numFmtId="170" fontId="4" fillId="0" borderId="0" xfId="45" applyNumberFormat="1" applyFont="1" applyFill="1" applyAlignment="1">
      <alignment horizontal="left" indent="1"/>
    </xf>
    <xf numFmtId="10" fontId="4" fillId="0" borderId="0" xfId="0" applyNumberFormat="1" applyFont="1" applyFill="1" applyAlignment="1">
      <alignment horizontal="left" indent="1"/>
    </xf>
    <xf numFmtId="170" fontId="4" fillId="0" borderId="0" xfId="45" applyFont="1" applyFill="1" applyAlignment="1">
      <alignment horizontal="left" indent="1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74" fontId="4" fillId="24" borderId="10" xfId="45" applyNumberFormat="1" applyFont="1" applyFill="1" applyBorder="1" applyAlignment="1">
      <alignment/>
    </xf>
    <xf numFmtId="170" fontId="4" fillId="24" borderId="10" xfId="45" applyFont="1" applyFill="1" applyBorder="1" applyAlignment="1">
      <alignment/>
    </xf>
    <xf numFmtId="9" fontId="4" fillId="24" borderId="10" xfId="0" applyNumberFormat="1" applyFont="1" applyFill="1" applyBorder="1" applyAlignment="1">
      <alignment/>
    </xf>
    <xf numFmtId="183" fontId="4" fillId="24" borderId="10" xfId="45" applyNumberFormat="1" applyFont="1" applyFill="1" applyBorder="1" applyAlignment="1">
      <alignment/>
    </xf>
    <xf numFmtId="175" fontId="4" fillId="24" borderId="10" xfId="45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justify"/>
    </xf>
    <xf numFmtId="0" fontId="4" fillId="0" borderId="11" xfId="0" applyFont="1" applyFill="1" applyBorder="1" applyAlignment="1">
      <alignment/>
    </xf>
    <xf numFmtId="170" fontId="4" fillId="24" borderId="11" xfId="45" applyFont="1" applyFill="1" applyBorder="1" applyAlignment="1">
      <alignment/>
    </xf>
    <xf numFmtId="9" fontId="4" fillId="24" borderId="11" xfId="0" applyNumberFormat="1" applyFont="1" applyFill="1" applyBorder="1" applyAlignment="1">
      <alignment/>
    </xf>
    <xf numFmtId="10" fontId="4" fillId="24" borderId="11" xfId="0" applyNumberFormat="1" applyFont="1" applyFill="1" applyBorder="1" applyAlignment="1">
      <alignment/>
    </xf>
    <xf numFmtId="183" fontId="4" fillId="24" borderId="11" xfId="45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justify"/>
    </xf>
    <xf numFmtId="3" fontId="4" fillId="0" borderId="20" xfId="0" applyNumberFormat="1" applyFont="1" applyFill="1" applyBorder="1" applyAlignment="1">
      <alignment/>
    </xf>
    <xf numFmtId="170" fontId="4" fillId="0" borderId="20" xfId="45" applyFont="1" applyFill="1" applyBorder="1" applyAlignment="1">
      <alignment/>
    </xf>
    <xf numFmtId="9" fontId="4" fillId="0" borderId="20" xfId="0" applyNumberFormat="1" applyFont="1" applyFill="1" applyBorder="1" applyAlignment="1">
      <alignment/>
    </xf>
    <xf numFmtId="10" fontId="4" fillId="0" borderId="20" xfId="0" applyNumberFormat="1" applyFont="1" applyFill="1" applyBorder="1" applyAlignment="1">
      <alignment/>
    </xf>
    <xf numFmtId="183" fontId="4" fillId="0" borderId="20" xfId="45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170" fontId="4" fillId="24" borderId="20" xfId="45" applyFont="1" applyFill="1" applyBorder="1" applyAlignment="1">
      <alignment/>
    </xf>
    <xf numFmtId="0" fontId="50" fillId="24" borderId="15" xfId="0" applyFont="1" applyFill="1" applyBorder="1" applyAlignment="1">
      <alignment/>
    </xf>
    <xf numFmtId="170" fontId="5" fillId="24" borderId="10" xfId="45" applyFont="1" applyFill="1" applyBorder="1" applyAlignment="1">
      <alignment/>
    </xf>
    <xf numFmtId="9" fontId="50" fillId="24" borderId="15" xfId="55" applyFont="1" applyFill="1" applyBorder="1" applyAlignment="1">
      <alignment/>
    </xf>
    <xf numFmtId="215" fontId="50" fillId="24" borderId="15" xfId="0" applyNumberFormat="1" applyFont="1" applyFill="1" applyBorder="1" applyAlignment="1">
      <alignment/>
    </xf>
    <xf numFmtId="10" fontId="50" fillId="24" borderId="15" xfId="55" applyNumberFormat="1" applyFont="1" applyFill="1" applyBorder="1" applyAlignment="1">
      <alignment/>
    </xf>
    <xf numFmtId="213" fontId="50" fillId="24" borderId="15" xfId="0" applyNumberFormat="1" applyFont="1" applyFill="1" applyBorder="1" applyAlignment="1">
      <alignment/>
    </xf>
    <xf numFmtId="0" fontId="50" fillId="24" borderId="10" xfId="0" applyFont="1" applyFill="1" applyBorder="1" applyAlignment="1">
      <alignment/>
    </xf>
    <xf numFmtId="9" fontId="50" fillId="24" borderId="10" xfId="55" applyFont="1" applyFill="1" applyBorder="1" applyAlignment="1">
      <alignment/>
    </xf>
    <xf numFmtId="215" fontId="50" fillId="24" borderId="10" xfId="0" applyNumberFormat="1" applyFont="1" applyFill="1" applyBorder="1" applyAlignment="1">
      <alignment/>
    </xf>
    <xf numFmtId="10" fontId="50" fillId="24" borderId="10" xfId="55" applyNumberFormat="1" applyFont="1" applyFill="1" applyBorder="1" applyAlignment="1">
      <alignment/>
    </xf>
    <xf numFmtId="213" fontId="50" fillId="24" borderId="10" xfId="0" applyNumberFormat="1" applyFont="1" applyFill="1" applyBorder="1" applyAlignment="1">
      <alignment/>
    </xf>
    <xf numFmtId="175" fontId="5" fillId="0" borderId="10" xfId="45" applyNumberFormat="1" applyFont="1" applyFill="1" applyBorder="1" applyAlignment="1">
      <alignment/>
    </xf>
    <xf numFmtId="177" fontId="4" fillId="24" borderId="10" xfId="0" applyNumberFormat="1" applyFont="1" applyFill="1" applyBorder="1" applyAlignment="1">
      <alignment/>
    </xf>
    <xf numFmtId="174" fontId="5" fillId="0" borderId="10" xfId="45" applyNumberFormat="1" applyFont="1" applyFill="1" applyBorder="1" applyAlignment="1">
      <alignment/>
    </xf>
    <xf numFmtId="192" fontId="4" fillId="24" borderId="10" xfId="45" applyNumberFormat="1" applyFont="1" applyFill="1" applyBorder="1" applyAlignment="1">
      <alignment/>
    </xf>
    <xf numFmtId="195" fontId="4" fillId="24" borderId="10" xfId="0" applyNumberFormat="1" applyFont="1" applyFill="1" applyBorder="1" applyAlignment="1">
      <alignment/>
    </xf>
    <xf numFmtId="218" fontId="51" fillId="0" borderId="10" xfId="0" applyNumberFormat="1" applyFont="1" applyFill="1" applyBorder="1" applyAlignment="1">
      <alignment/>
    </xf>
    <xf numFmtId="176" fontId="4" fillId="2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justify" wrapText="1"/>
    </xf>
    <xf numFmtId="0" fontId="21" fillId="0" borderId="24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justify"/>
    </xf>
    <xf numFmtId="175" fontId="4" fillId="24" borderId="10" xfId="45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justify"/>
    </xf>
    <xf numFmtId="195" fontId="5" fillId="0" borderId="1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0" fontId="4" fillId="24" borderId="10" xfId="45" applyFont="1" applyFill="1" applyBorder="1" applyAlignment="1">
      <alignment horizontal="left" indent="1"/>
    </xf>
    <xf numFmtId="9" fontId="4" fillId="24" borderId="10" xfId="0" applyNumberFormat="1" applyFont="1" applyFill="1" applyBorder="1" applyAlignment="1">
      <alignment horizontal="left" indent="1"/>
    </xf>
    <xf numFmtId="170" fontId="4" fillId="24" borderId="10" xfId="45" applyNumberFormat="1" applyFont="1" applyFill="1" applyBorder="1" applyAlignment="1">
      <alignment horizontal="left" indent="1"/>
    </xf>
    <xf numFmtId="10" fontId="4" fillId="24" borderId="10" xfId="0" applyNumberFormat="1" applyFont="1" applyFill="1" applyBorder="1" applyAlignment="1">
      <alignment horizontal="left" indent="1"/>
    </xf>
    <xf numFmtId="174" fontId="4" fillId="24" borderId="10" xfId="45" applyNumberFormat="1" applyFont="1" applyFill="1" applyBorder="1" applyAlignment="1">
      <alignment horizontal="left" indent="1"/>
    </xf>
    <xf numFmtId="183" fontId="4" fillId="24" borderId="10" xfId="0" applyNumberFormat="1" applyFont="1" applyFill="1" applyBorder="1" applyAlignment="1">
      <alignment/>
    </xf>
    <xf numFmtId="170" fontId="4" fillId="24" borderId="10" xfId="45" applyFont="1" applyFill="1" applyBorder="1" applyAlignment="1">
      <alignment horizontal="left"/>
    </xf>
    <xf numFmtId="9" fontId="4" fillId="24" borderId="10" xfId="0" applyNumberFormat="1" applyFont="1" applyFill="1" applyBorder="1" applyAlignment="1">
      <alignment horizontal="left"/>
    </xf>
    <xf numFmtId="175" fontId="4" fillId="24" borderId="10" xfId="45" applyNumberFormat="1" applyFont="1" applyFill="1" applyBorder="1" applyAlignment="1">
      <alignment horizontal="left"/>
    </xf>
    <xf numFmtId="10" fontId="4" fillId="24" borderId="10" xfId="0" applyNumberFormat="1" applyFont="1" applyFill="1" applyBorder="1" applyAlignment="1">
      <alignment horizontal="left"/>
    </xf>
    <xf numFmtId="183" fontId="4" fillId="24" borderId="10" xfId="45" applyNumberFormat="1" applyFont="1" applyFill="1" applyBorder="1" applyAlignment="1">
      <alignment horizontal="left"/>
    </xf>
    <xf numFmtId="170" fontId="4" fillId="24" borderId="10" xfId="45" applyFont="1" applyFill="1" applyBorder="1" applyAlignment="1">
      <alignment horizontal="center"/>
    </xf>
    <xf numFmtId="9" fontId="4" fillId="24" borderId="10" xfId="0" applyNumberFormat="1" applyFont="1" applyFill="1" applyBorder="1" applyAlignment="1">
      <alignment horizontal="center"/>
    </xf>
    <xf numFmtId="175" fontId="4" fillId="24" borderId="10" xfId="45" applyNumberFormat="1" applyFont="1" applyFill="1" applyBorder="1" applyAlignment="1">
      <alignment horizontal="center"/>
    </xf>
    <xf numFmtId="10" fontId="4" fillId="24" borderId="10" xfId="0" applyNumberFormat="1" applyFont="1" applyFill="1" applyBorder="1" applyAlignment="1">
      <alignment horizontal="center"/>
    </xf>
    <xf numFmtId="170" fontId="4" fillId="24" borderId="10" xfId="45" applyNumberFormat="1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/>
    </xf>
    <xf numFmtId="0" fontId="14" fillId="24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justify" wrapText="1"/>
    </xf>
    <xf numFmtId="0" fontId="7" fillId="24" borderId="0" xfId="0" applyFont="1" applyFill="1" applyBorder="1" applyAlignment="1">
      <alignment horizontal="left"/>
    </xf>
    <xf numFmtId="170" fontId="4" fillId="0" borderId="19" xfId="45" applyFont="1" applyFill="1" applyBorder="1" applyAlignment="1">
      <alignment horizontal="justify"/>
    </xf>
    <xf numFmtId="170" fontId="4" fillId="0" borderId="25" xfId="45" applyFont="1" applyFill="1" applyBorder="1" applyAlignment="1">
      <alignment horizontal="justify"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9" fontId="50" fillId="0" borderId="10" xfId="55" applyFont="1" applyBorder="1" applyAlignment="1">
      <alignment/>
    </xf>
    <xf numFmtId="215" fontId="50" fillId="0" borderId="10" xfId="0" applyNumberFormat="1" applyFont="1" applyBorder="1" applyAlignment="1">
      <alignment/>
    </xf>
    <xf numFmtId="10" fontId="50" fillId="0" borderId="10" xfId="0" applyNumberFormat="1" applyFont="1" applyBorder="1" applyAlignment="1">
      <alignment/>
    </xf>
    <xf numFmtId="207" fontId="50" fillId="0" borderId="10" xfId="68" applyNumberFormat="1" applyFont="1" applyBorder="1" applyAlignment="1">
      <alignment/>
    </xf>
    <xf numFmtId="208" fontId="50" fillId="0" borderId="10" xfId="68" applyNumberFormat="1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2" fontId="50" fillId="0" borderId="0" xfId="0" applyNumberFormat="1" applyFont="1" applyBorder="1" applyAlignment="1">
      <alignment/>
    </xf>
    <xf numFmtId="9" fontId="50" fillId="0" borderId="0" xfId="55" applyFont="1" applyBorder="1" applyAlignment="1">
      <alignment/>
    </xf>
    <xf numFmtId="215" fontId="50" fillId="0" borderId="0" xfId="0" applyNumberFormat="1" applyFont="1" applyBorder="1" applyAlignment="1">
      <alignment/>
    </xf>
    <xf numFmtId="10" fontId="50" fillId="0" borderId="0" xfId="0" applyNumberFormat="1" applyFont="1" applyBorder="1" applyAlignment="1">
      <alignment/>
    </xf>
    <xf numFmtId="207" fontId="50" fillId="0" borderId="0" xfId="68" applyNumberFormat="1" applyFont="1" applyBorder="1" applyAlignment="1">
      <alignment/>
    </xf>
    <xf numFmtId="208" fontId="50" fillId="0" borderId="0" xfId="68" applyNumberFormat="1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0" fillId="0" borderId="26" xfId="50" applyFont="1" applyBorder="1">
      <alignment/>
      <protection/>
    </xf>
    <xf numFmtId="0" fontId="50" fillId="0" borderId="27" xfId="50" applyFont="1" applyBorder="1">
      <alignment/>
      <protection/>
    </xf>
    <xf numFmtId="0" fontId="50" fillId="0" borderId="18" xfId="50" applyFont="1" applyBorder="1">
      <alignment/>
      <protection/>
    </xf>
    <xf numFmtId="0" fontId="50" fillId="0" borderId="10" xfId="50" applyFont="1" applyBorder="1">
      <alignment/>
      <protection/>
    </xf>
    <xf numFmtId="49" fontId="50" fillId="0" borderId="10" xfId="50" applyNumberFormat="1" applyFont="1" applyBorder="1" applyAlignment="1">
      <alignment horizontal="center" vertical="top" wrapText="1"/>
      <protection/>
    </xf>
    <xf numFmtId="0" fontId="50" fillId="0" borderId="10" xfId="50" applyFont="1" applyBorder="1" applyAlignment="1">
      <alignment horizontal="center" vertical="top" wrapText="1"/>
      <protection/>
    </xf>
    <xf numFmtId="0" fontId="51" fillId="0" borderId="10" xfId="50" applyFont="1" applyFill="1" applyBorder="1" applyAlignment="1">
      <alignment horizontal="center"/>
      <protection/>
    </xf>
    <xf numFmtId="0" fontId="51" fillId="0" borderId="10" xfId="50" applyFont="1" applyBorder="1">
      <alignment/>
      <protection/>
    </xf>
    <xf numFmtId="9" fontId="50" fillId="0" borderId="10" xfId="56" applyFont="1" applyBorder="1" applyAlignment="1">
      <alignment/>
    </xf>
    <xf numFmtId="213" fontId="50" fillId="0" borderId="10" xfId="50" applyNumberFormat="1" applyFont="1" applyBorder="1">
      <alignment/>
      <protection/>
    </xf>
    <xf numFmtId="10" fontId="50" fillId="0" borderId="10" xfId="50" applyNumberFormat="1" applyFont="1" applyBorder="1">
      <alignment/>
      <protection/>
    </xf>
    <xf numFmtId="222" fontId="50" fillId="0" borderId="10" xfId="70" applyNumberFormat="1" applyFont="1" applyBorder="1" applyAlignment="1">
      <alignment/>
    </xf>
    <xf numFmtId="208" fontId="50" fillId="0" borderId="10" xfId="70" applyNumberFormat="1" applyFont="1" applyFill="1" applyBorder="1" applyAlignment="1">
      <alignment/>
    </xf>
    <xf numFmtId="0" fontId="51" fillId="0" borderId="10" xfId="50" applyFont="1" applyBorder="1" applyAlignment="1">
      <alignment horizontal="center"/>
      <protection/>
    </xf>
    <xf numFmtId="2" fontId="50" fillId="0" borderId="10" xfId="50" applyNumberFormat="1" applyFont="1" applyBorder="1">
      <alignment/>
      <protection/>
    </xf>
    <xf numFmtId="0" fontId="50" fillId="0" borderId="0" xfId="51" applyFont="1" applyBorder="1">
      <alignment/>
      <protection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170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16" fillId="0" borderId="17" xfId="0" applyFont="1" applyFill="1" applyBorder="1" applyAlignment="1">
      <alignment horizontal="left"/>
    </xf>
    <xf numFmtId="9" fontId="51" fillId="0" borderId="10" xfId="55" applyFont="1" applyFill="1" applyBorder="1" applyAlignment="1">
      <alignment/>
    </xf>
    <xf numFmtId="207" fontId="51" fillId="0" borderId="10" xfId="68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/>
    </xf>
    <xf numFmtId="170" fontId="4" fillId="0" borderId="10" xfId="45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175" fontId="4" fillId="0" borderId="10" xfId="45" applyNumberFormat="1" applyFont="1" applyFill="1" applyBorder="1" applyAlignment="1">
      <alignment horizontal="center"/>
    </xf>
    <xf numFmtId="170" fontId="4" fillId="24" borderId="0" xfId="45" applyFont="1" applyFill="1" applyBorder="1" applyAlignment="1">
      <alignment/>
    </xf>
    <xf numFmtId="9" fontId="4" fillId="24" borderId="0" xfId="0" applyNumberFormat="1" applyFont="1" applyFill="1" applyBorder="1" applyAlignment="1">
      <alignment/>
    </xf>
    <xf numFmtId="183" fontId="4" fillId="24" borderId="0" xfId="45" applyNumberFormat="1" applyFont="1" applyFill="1" applyBorder="1" applyAlignment="1">
      <alignment/>
    </xf>
    <xf numFmtId="195" fontId="4" fillId="24" borderId="0" xfId="0" applyNumberFormat="1" applyFont="1" applyFill="1" applyBorder="1" applyAlignment="1">
      <alignment/>
    </xf>
    <xf numFmtId="170" fontId="4" fillId="24" borderId="0" xfId="45" applyNumberFormat="1" applyFont="1" applyFill="1" applyBorder="1" applyAlignment="1">
      <alignment/>
    </xf>
    <xf numFmtId="175" fontId="4" fillId="24" borderId="0" xfId="45" applyNumberFormat="1" applyFont="1" applyFill="1" applyBorder="1" applyAlignment="1">
      <alignment/>
    </xf>
    <xf numFmtId="170" fontId="13" fillId="0" borderId="10" xfId="45" applyFont="1" applyFill="1" applyBorder="1" applyAlignment="1">
      <alignment/>
    </xf>
    <xf numFmtId="213" fontId="50" fillId="24" borderId="10" xfId="0" applyNumberFormat="1" applyFont="1" applyFill="1" applyBorder="1" applyAlignment="1">
      <alignment/>
    </xf>
    <xf numFmtId="43" fontId="4" fillId="24" borderId="10" xfId="47" applyFont="1" applyFill="1" applyBorder="1" applyAlignment="1">
      <alignment/>
    </xf>
    <xf numFmtId="170" fontId="13" fillId="0" borderId="10" xfId="45" applyNumberFormat="1" applyFont="1" applyFill="1" applyBorder="1" applyAlignment="1">
      <alignment/>
    </xf>
    <xf numFmtId="170" fontId="13" fillId="0" borderId="10" xfId="4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77" fontId="5" fillId="0" borderId="10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 wrapText="1"/>
    </xf>
    <xf numFmtId="49" fontId="4" fillId="0" borderId="29" xfId="0" applyNumberFormat="1" applyFont="1" applyFill="1" applyBorder="1" applyAlignment="1">
      <alignment horizontal="justify"/>
    </xf>
    <xf numFmtId="3" fontId="4" fillId="0" borderId="29" xfId="0" applyNumberFormat="1" applyFont="1" applyFill="1" applyBorder="1" applyAlignment="1">
      <alignment/>
    </xf>
    <xf numFmtId="170" fontId="4" fillId="0" borderId="29" xfId="45" applyFont="1" applyFill="1" applyBorder="1" applyAlignment="1">
      <alignment/>
    </xf>
    <xf numFmtId="9" fontId="4" fillId="0" borderId="29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183" fontId="4" fillId="0" borderId="29" xfId="45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70" fontId="4" fillId="24" borderId="31" xfId="45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70" fontId="4" fillId="0" borderId="11" xfId="45" applyFont="1" applyFill="1" applyBorder="1" applyAlignment="1">
      <alignment/>
    </xf>
    <xf numFmtId="9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170" fontId="4" fillId="0" borderId="11" xfId="45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justify" wrapText="1"/>
    </xf>
    <xf numFmtId="175" fontId="4" fillId="0" borderId="11" xfId="45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183" fontId="4" fillId="0" borderId="11" xfId="45" applyNumberFormat="1" applyFont="1" applyFill="1" applyBorder="1" applyAlignment="1">
      <alignment/>
    </xf>
    <xf numFmtId="174" fontId="4" fillId="0" borderId="11" xfId="45" applyNumberFormat="1" applyFont="1" applyFill="1" applyBorder="1" applyAlignment="1">
      <alignment/>
    </xf>
    <xf numFmtId="195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justify" wrapText="1"/>
    </xf>
    <xf numFmtId="170" fontId="4" fillId="24" borderId="11" xfId="45" applyNumberFormat="1" applyFont="1" applyFill="1" applyBorder="1" applyAlignment="1">
      <alignment/>
    </xf>
    <xf numFmtId="175" fontId="4" fillId="24" borderId="11" xfId="45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93" fontId="4" fillId="0" borderId="0" xfId="45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justify"/>
    </xf>
    <xf numFmtId="0" fontId="5" fillId="0" borderId="20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50" fillId="0" borderId="11" xfId="51" applyFont="1" applyBorder="1">
      <alignment/>
      <protection/>
    </xf>
    <xf numFmtId="49" fontId="50" fillId="0" borderId="11" xfId="51" applyNumberFormat="1" applyFont="1" applyBorder="1" applyAlignment="1">
      <alignment horizontal="center" vertical="top" wrapText="1"/>
      <protection/>
    </xf>
    <xf numFmtId="0" fontId="50" fillId="0" borderId="11" xfId="51" applyFont="1" applyBorder="1" applyAlignment="1">
      <alignment horizontal="center" vertical="top" wrapText="1"/>
      <protection/>
    </xf>
    <xf numFmtId="0" fontId="51" fillId="0" borderId="11" xfId="51" applyFont="1" applyFill="1" applyBorder="1" applyAlignment="1">
      <alignment horizontal="center"/>
      <protection/>
    </xf>
    <xf numFmtId="0" fontId="51" fillId="0" borderId="11" xfId="51" applyFont="1" applyBorder="1">
      <alignment/>
      <protection/>
    </xf>
    <xf numFmtId="2" fontId="50" fillId="0" borderId="11" xfId="51" applyNumberFormat="1" applyFont="1" applyBorder="1">
      <alignment/>
      <protection/>
    </xf>
    <xf numFmtId="9" fontId="50" fillId="0" borderId="11" xfId="57" applyFont="1" applyBorder="1" applyAlignment="1">
      <alignment/>
    </xf>
    <xf numFmtId="215" fontId="50" fillId="0" borderId="11" xfId="51" applyNumberFormat="1" applyFont="1" applyBorder="1">
      <alignment/>
      <protection/>
    </xf>
    <xf numFmtId="10" fontId="50" fillId="0" borderId="11" xfId="51" applyNumberFormat="1" applyFont="1" applyBorder="1">
      <alignment/>
      <protection/>
    </xf>
    <xf numFmtId="207" fontId="50" fillId="0" borderId="11" xfId="71" applyNumberFormat="1" applyFont="1" applyBorder="1" applyAlignment="1">
      <alignment/>
    </xf>
    <xf numFmtId="208" fontId="50" fillId="0" borderId="11" xfId="71" applyNumberFormat="1" applyFont="1" applyFill="1" applyBorder="1" applyAlignment="1">
      <alignment/>
    </xf>
    <xf numFmtId="0" fontId="51" fillId="0" borderId="11" xfId="51" applyFont="1" applyBorder="1" applyAlignment="1">
      <alignment horizontal="center"/>
      <protection/>
    </xf>
    <xf numFmtId="170" fontId="13" fillId="0" borderId="11" xfId="45" applyNumberFormat="1" applyFont="1" applyFill="1" applyBorder="1" applyAlignment="1">
      <alignment/>
    </xf>
    <xf numFmtId="170" fontId="5" fillId="0" borderId="11" xfId="45" applyFont="1" applyFill="1" applyBorder="1" applyAlignment="1">
      <alignment/>
    </xf>
    <xf numFmtId="174" fontId="4" fillId="24" borderId="11" xfId="45" applyNumberFormat="1" applyFont="1" applyFill="1" applyBorder="1" applyAlignment="1">
      <alignment/>
    </xf>
    <xf numFmtId="177" fontId="4" fillId="24" borderId="11" xfId="0" applyNumberFormat="1" applyFont="1" applyFill="1" applyBorder="1" applyAlignment="1">
      <alignment/>
    </xf>
    <xf numFmtId="9" fontId="5" fillId="0" borderId="11" xfId="0" applyNumberFormat="1" applyFont="1" applyFill="1" applyBorder="1" applyAlignment="1">
      <alignment/>
    </xf>
    <xf numFmtId="170" fontId="5" fillId="0" borderId="11" xfId="45" applyNumberFormat="1" applyFont="1" applyFill="1" applyBorder="1" applyAlignment="1">
      <alignment/>
    </xf>
    <xf numFmtId="0" fontId="10" fillId="24" borderId="34" xfId="0" applyFont="1" applyFill="1" applyBorder="1" applyAlignment="1">
      <alignment horizontal="left"/>
    </xf>
    <xf numFmtId="195" fontId="5" fillId="0" borderId="11" xfId="0" applyNumberFormat="1" applyFont="1" applyFill="1" applyBorder="1" applyAlignment="1">
      <alignment/>
    </xf>
    <xf numFmtId="193" fontId="4" fillId="0" borderId="11" xfId="45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170" fontId="4" fillId="0" borderId="11" xfId="45" applyNumberFormat="1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216" fontId="4" fillId="24" borderId="10" xfId="0" applyNumberFormat="1" applyFont="1" applyFill="1" applyBorder="1" applyAlignment="1">
      <alignment/>
    </xf>
    <xf numFmtId="215" fontId="50" fillId="24" borderId="10" xfId="0" applyNumberFormat="1" applyFont="1" applyFill="1" applyBorder="1" applyAlignment="1">
      <alignment horizontal="center"/>
    </xf>
    <xf numFmtId="9" fontId="50" fillId="24" borderId="10" xfId="55" applyFont="1" applyFill="1" applyBorder="1" applyAlignment="1">
      <alignment horizontal="center"/>
    </xf>
    <xf numFmtId="216" fontId="4" fillId="24" borderId="10" xfId="0" applyNumberFormat="1" applyFont="1" applyFill="1" applyBorder="1" applyAlignment="1">
      <alignment horizontal="center"/>
    </xf>
    <xf numFmtId="178" fontId="50" fillId="24" borderId="10" xfId="55" applyNumberFormat="1" applyFont="1" applyFill="1" applyBorder="1" applyAlignment="1">
      <alignment/>
    </xf>
    <xf numFmtId="216" fontId="50" fillId="24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 horizontal="left"/>
    </xf>
    <xf numFmtId="170" fontId="5" fillId="0" borderId="10" xfId="45" applyNumberFormat="1" applyFont="1" applyFill="1" applyBorder="1" applyAlignment="1">
      <alignment horizontal="left"/>
    </xf>
    <xf numFmtId="170" fontId="13" fillId="0" borderId="0" xfId="45" applyFont="1" applyFill="1" applyBorder="1" applyAlignment="1">
      <alignment/>
    </xf>
    <xf numFmtId="174" fontId="4" fillId="0" borderId="15" xfId="45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0" fillId="24" borderId="35" xfId="0" applyFont="1" applyFill="1" applyBorder="1" applyAlignment="1">
      <alignment horizontal="left"/>
    </xf>
    <xf numFmtId="0" fontId="18" fillId="24" borderId="34" xfId="0" applyFont="1" applyFill="1" applyBorder="1" applyAlignment="1">
      <alignment horizontal="left"/>
    </xf>
    <xf numFmtId="0" fontId="10" fillId="24" borderId="36" xfId="0" applyFont="1" applyFill="1" applyBorder="1" applyAlignment="1">
      <alignment horizontal="left"/>
    </xf>
    <xf numFmtId="0" fontId="7" fillId="24" borderId="36" xfId="0" applyFont="1" applyFill="1" applyBorder="1" applyAlignment="1">
      <alignment horizontal="left"/>
    </xf>
    <xf numFmtId="0" fontId="7" fillId="24" borderId="35" xfId="0" applyFont="1" applyFill="1" applyBorder="1" applyAlignment="1">
      <alignment horizontal="left"/>
    </xf>
    <xf numFmtId="0" fontId="7" fillId="24" borderId="34" xfId="0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5" fillId="24" borderId="1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justify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left"/>
    </xf>
    <xf numFmtId="0" fontId="18" fillId="24" borderId="36" xfId="0" applyFont="1" applyFill="1" applyBorder="1" applyAlignment="1">
      <alignment horizontal="left"/>
    </xf>
    <xf numFmtId="0" fontId="18" fillId="24" borderId="35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 vertical="justify"/>
    </xf>
    <xf numFmtId="0" fontId="24" fillId="24" borderId="36" xfId="0" applyFont="1" applyFill="1" applyBorder="1" applyAlignment="1">
      <alignment horizontal="left"/>
    </xf>
    <xf numFmtId="0" fontId="24" fillId="24" borderId="35" xfId="0" applyFont="1" applyFill="1" applyBorder="1" applyAlignment="1">
      <alignment horizontal="left"/>
    </xf>
    <xf numFmtId="0" fontId="24" fillId="24" borderId="3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justify"/>
    </xf>
    <xf numFmtId="0" fontId="7" fillId="24" borderId="36" xfId="0" applyFont="1" applyFill="1" applyBorder="1" applyAlignment="1">
      <alignment/>
    </xf>
    <xf numFmtId="0" fontId="7" fillId="24" borderId="35" xfId="0" applyFont="1" applyFill="1" applyBorder="1" applyAlignment="1">
      <alignment/>
    </xf>
    <xf numFmtId="0" fontId="7" fillId="24" borderId="34" xfId="0" applyFont="1" applyFill="1" applyBorder="1" applyAlignment="1">
      <alignment/>
    </xf>
    <xf numFmtId="3" fontId="5" fillId="0" borderId="41" xfId="0" applyNumberFormat="1" applyFont="1" applyFill="1" applyBorder="1" applyAlignment="1">
      <alignment horizontal="center" wrapText="1"/>
    </xf>
    <xf numFmtId="3" fontId="5" fillId="0" borderId="17" xfId="0" applyNumberFormat="1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left" wrapText="1"/>
    </xf>
    <xf numFmtId="0" fontId="16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center" wrapText="1"/>
    </xf>
    <xf numFmtId="3" fontId="5" fillId="0" borderId="25" xfId="0" applyNumberFormat="1" applyFont="1" applyFill="1" applyBorder="1" applyAlignment="1">
      <alignment horizontal="center" wrapText="1"/>
    </xf>
    <xf numFmtId="3" fontId="5" fillId="0" borderId="31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left"/>
    </xf>
    <xf numFmtId="0" fontId="7" fillId="24" borderId="36" xfId="0" applyFont="1" applyFill="1" applyBorder="1" applyAlignment="1">
      <alignment horizontal="left" indent="1"/>
    </xf>
    <xf numFmtId="0" fontId="7" fillId="24" borderId="35" xfId="0" applyFont="1" applyFill="1" applyBorder="1" applyAlignment="1">
      <alignment horizontal="left" indent="1"/>
    </xf>
    <xf numFmtId="0" fontId="7" fillId="24" borderId="34" xfId="0" applyFont="1" applyFill="1" applyBorder="1" applyAlignment="1">
      <alignment horizontal="left" indent="1"/>
    </xf>
    <xf numFmtId="0" fontId="7" fillId="24" borderId="43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7" fillId="24" borderId="45" xfId="0" applyFont="1" applyFill="1" applyBorder="1" applyAlignment="1">
      <alignment horizontal="left"/>
    </xf>
    <xf numFmtId="0" fontId="5" fillId="24" borderId="42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left" wrapText="1"/>
    </xf>
    <xf numFmtId="0" fontId="5" fillId="24" borderId="25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left" inden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_PianoBS 16.07.04" xfId="44"/>
    <cellStyle name="Euro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rmale_Foglio1" xfId="52"/>
    <cellStyle name="Nota" xfId="53"/>
    <cellStyle name="Output" xfId="54"/>
    <cellStyle name="Percent" xfId="55"/>
    <cellStyle name="Percentuale 2" xfId="56"/>
    <cellStyle name="Percentuale 3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  <cellStyle name="Valuta 2" xfId="70"/>
    <cellStyle name="Valut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13"/>
  <sheetViews>
    <sheetView tabSelected="1" view="pageBreakPreview" zoomScaleSheetLayoutView="100" zoomScalePageLayoutView="0" workbookViewId="0" topLeftCell="A1950">
      <selection activeCell="A1955" sqref="A1955"/>
    </sheetView>
  </sheetViews>
  <sheetFormatPr defaultColWidth="9.140625" defaultRowHeight="12.75"/>
  <cols>
    <col min="1" max="1" width="10.7109375" style="1" customWidth="1"/>
    <col min="2" max="2" width="11.7109375" style="1" customWidth="1"/>
    <col min="3" max="3" width="15.57421875" style="1" customWidth="1"/>
    <col min="4" max="4" width="49.421875" style="1" customWidth="1"/>
    <col min="5" max="6" width="24.7109375" style="1" customWidth="1"/>
    <col min="7" max="7" width="27.7109375" style="1" customWidth="1"/>
    <col min="8" max="8" width="8.7109375" style="1" customWidth="1"/>
    <col min="9" max="9" width="14.28125" style="1" customWidth="1"/>
    <col min="10" max="10" width="8.7109375" style="1" customWidth="1"/>
    <col min="11" max="11" width="15.57421875" style="1" customWidth="1"/>
    <col min="12" max="12" width="12.00390625" style="1" customWidth="1"/>
    <col min="13" max="13" width="15.28125" style="1" customWidth="1"/>
    <col min="14" max="14" width="14.28125" style="78" customWidth="1"/>
    <col min="15" max="15" width="8.7109375" style="1" customWidth="1"/>
    <col min="16" max="18" width="9.7109375" style="0" bestFit="1" customWidth="1"/>
  </cols>
  <sheetData>
    <row r="1" spans="1:15" ht="25.5">
      <c r="A1" s="529" t="s">
        <v>1655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15">
      <c r="A2" s="232" t="s">
        <v>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8"/>
      <c r="O2" s="4"/>
    </row>
    <row r="3" spans="1:15" ht="15.75">
      <c r="A3" s="233" t="s">
        <v>471</v>
      </c>
      <c r="B3" s="11"/>
      <c r="C3" s="12"/>
      <c r="D3" s="8"/>
      <c r="E3" s="8"/>
      <c r="F3" s="10"/>
      <c r="G3" s="8"/>
      <c r="H3" s="6"/>
      <c r="I3" s="18"/>
      <c r="J3" s="86"/>
      <c r="K3" s="18"/>
      <c r="L3" s="87"/>
      <c r="M3" s="24"/>
      <c r="N3" s="19"/>
      <c r="O3" s="7"/>
    </row>
    <row r="4" spans="1:15" ht="22.5">
      <c r="A4" s="341" t="s">
        <v>171</v>
      </c>
      <c r="B4" s="342"/>
      <c r="C4" s="342"/>
      <c r="D4" s="342"/>
      <c r="E4" s="8"/>
      <c r="F4" s="10"/>
      <c r="G4" s="8"/>
      <c r="H4" s="6"/>
      <c r="I4" s="18"/>
      <c r="J4" s="86"/>
      <c r="K4" s="18"/>
      <c r="L4" s="87"/>
      <c r="M4" s="24"/>
      <c r="N4" s="19"/>
      <c r="O4" s="7"/>
    </row>
    <row r="5" spans="1:15" s="1" customFormat="1" ht="47.25">
      <c r="A5" s="122" t="s">
        <v>2985</v>
      </c>
      <c r="B5" s="39" t="s">
        <v>580</v>
      </c>
      <c r="C5" s="39" t="s">
        <v>1930</v>
      </c>
      <c r="D5" s="40" t="s">
        <v>1931</v>
      </c>
      <c r="E5" s="40" t="s">
        <v>1932</v>
      </c>
      <c r="F5" s="40" t="s">
        <v>4276</v>
      </c>
      <c r="G5" s="40" t="s">
        <v>2986</v>
      </c>
      <c r="H5" s="41" t="s">
        <v>2800</v>
      </c>
      <c r="I5" s="41" t="s">
        <v>2361</v>
      </c>
      <c r="J5" s="41" t="s">
        <v>2987</v>
      </c>
      <c r="K5" s="42" t="s">
        <v>4613</v>
      </c>
      <c r="L5" s="39" t="s">
        <v>2988</v>
      </c>
      <c r="M5" s="42" t="s">
        <v>2801</v>
      </c>
      <c r="N5" s="42" t="s">
        <v>1933</v>
      </c>
      <c r="O5" s="39" t="s">
        <v>1929</v>
      </c>
    </row>
    <row r="6" spans="1:15" s="1" customFormat="1" ht="15.75">
      <c r="A6" s="123">
        <v>215</v>
      </c>
      <c r="B6" s="45" t="s">
        <v>4479</v>
      </c>
      <c r="C6" s="55" t="s">
        <v>4471</v>
      </c>
      <c r="D6" s="46" t="s">
        <v>4480</v>
      </c>
      <c r="E6" s="46" t="s">
        <v>3250</v>
      </c>
      <c r="F6" s="46" t="s">
        <v>4277</v>
      </c>
      <c r="G6" s="124" t="s">
        <v>4845</v>
      </c>
      <c r="H6" s="48">
        <v>25</v>
      </c>
      <c r="I6" s="49">
        <v>276.912</v>
      </c>
      <c r="J6" s="68">
        <v>0.1</v>
      </c>
      <c r="K6" s="49">
        <f>SUM(I6*100)/110</f>
        <v>251.7381818181818</v>
      </c>
      <c r="L6" s="69">
        <v>0.5</v>
      </c>
      <c r="M6" s="49">
        <f>SUM(K6-(K6*L6))</f>
        <v>125.8690909090909</v>
      </c>
      <c r="N6" s="54">
        <v>5.0348</v>
      </c>
      <c r="O6" s="50" t="s">
        <v>1771</v>
      </c>
    </row>
    <row r="7" spans="1:15" s="1" customFormat="1" ht="15.75">
      <c r="A7" s="123">
        <v>722</v>
      </c>
      <c r="B7" s="44" t="s">
        <v>2508</v>
      </c>
      <c r="C7" s="55" t="s">
        <v>2711</v>
      </c>
      <c r="D7" s="46" t="s">
        <v>4938</v>
      </c>
      <c r="E7" s="46" t="s">
        <v>2509</v>
      </c>
      <c r="F7" s="46" t="s">
        <v>4277</v>
      </c>
      <c r="G7" s="47" t="s">
        <v>5020</v>
      </c>
      <c r="H7" s="48">
        <v>10</v>
      </c>
      <c r="I7" s="49">
        <v>215.875</v>
      </c>
      <c r="J7" s="68">
        <v>0.1</v>
      </c>
      <c r="K7" s="49">
        <f aca="true" t="shared" si="0" ref="K7:K19">SUM(I7*100)/110</f>
        <v>196.25</v>
      </c>
      <c r="L7" s="69">
        <v>0.5</v>
      </c>
      <c r="M7" s="49">
        <v>98.12</v>
      </c>
      <c r="N7" s="51">
        <f>(M7/H7)</f>
        <v>9.812000000000001</v>
      </c>
      <c r="O7" s="50" t="s">
        <v>1773</v>
      </c>
    </row>
    <row r="8" spans="1:15" s="1" customFormat="1" ht="15.75">
      <c r="A8" s="123">
        <v>723</v>
      </c>
      <c r="B8" s="44" t="s">
        <v>2508</v>
      </c>
      <c r="C8" s="45" t="s">
        <v>2712</v>
      </c>
      <c r="D8" s="46" t="s">
        <v>4938</v>
      </c>
      <c r="E8" s="46" t="s">
        <v>2510</v>
      </c>
      <c r="F8" s="46" t="s">
        <v>4277</v>
      </c>
      <c r="G8" s="47" t="s">
        <v>5020</v>
      </c>
      <c r="H8" s="48">
        <v>10</v>
      </c>
      <c r="I8" s="49">
        <v>232.915</v>
      </c>
      <c r="J8" s="68">
        <v>0.1</v>
      </c>
      <c r="K8" s="49">
        <f t="shared" si="0"/>
        <v>211.7409090909091</v>
      </c>
      <c r="L8" s="69">
        <v>0.5</v>
      </c>
      <c r="M8" s="49">
        <f aca="true" t="shared" si="1" ref="M8:M17">SUM(K8-(K8*L8))</f>
        <v>105.87045454545455</v>
      </c>
      <c r="N8" s="51">
        <f>(M8/H8)</f>
        <v>10.587045454545455</v>
      </c>
      <c r="O8" s="50" t="s">
        <v>1773</v>
      </c>
    </row>
    <row r="9" spans="1:15" s="1" customFormat="1" ht="15.75">
      <c r="A9" s="123">
        <v>724</v>
      </c>
      <c r="B9" s="44" t="s">
        <v>2508</v>
      </c>
      <c r="C9" s="45" t="s">
        <v>5447</v>
      </c>
      <c r="D9" s="46" t="s">
        <v>4938</v>
      </c>
      <c r="E9" s="46" t="s">
        <v>2511</v>
      </c>
      <c r="F9" s="46" t="s">
        <v>4277</v>
      </c>
      <c r="G9" s="47" t="s">
        <v>5020</v>
      </c>
      <c r="H9" s="48">
        <v>10</v>
      </c>
      <c r="I9" s="49">
        <v>249.965</v>
      </c>
      <c r="J9" s="68">
        <v>0.1</v>
      </c>
      <c r="K9" s="49">
        <f t="shared" si="0"/>
        <v>227.2409090909091</v>
      </c>
      <c r="L9" s="69">
        <v>0.5</v>
      </c>
      <c r="M9" s="49">
        <f t="shared" si="1"/>
        <v>113.62045454545455</v>
      </c>
      <c r="N9" s="51">
        <f>(M9/H9)</f>
        <v>11.362045454545456</v>
      </c>
      <c r="O9" s="50" t="s">
        <v>1773</v>
      </c>
    </row>
    <row r="10" spans="1:15" s="1" customFormat="1" ht="15.75">
      <c r="A10" s="123">
        <v>60</v>
      </c>
      <c r="B10" s="55" t="s">
        <v>4738</v>
      </c>
      <c r="C10" s="55" t="s">
        <v>1772</v>
      </c>
      <c r="D10" s="46" t="s">
        <v>2798</v>
      </c>
      <c r="E10" s="46" t="s">
        <v>2799</v>
      </c>
      <c r="F10" s="46" t="s">
        <v>4277</v>
      </c>
      <c r="G10" s="47" t="s">
        <v>5025</v>
      </c>
      <c r="H10" s="48">
        <v>5</v>
      </c>
      <c r="I10" s="290">
        <v>31.2</v>
      </c>
      <c r="J10" s="291">
        <v>0.1</v>
      </c>
      <c r="K10" s="290">
        <f t="shared" si="0"/>
        <v>28.363636363636363</v>
      </c>
      <c r="L10" s="83">
        <v>0.62</v>
      </c>
      <c r="M10" s="290">
        <f t="shared" si="1"/>
        <v>10.778181818181817</v>
      </c>
      <c r="N10" s="292">
        <v>2.15536</v>
      </c>
      <c r="O10" s="50" t="s">
        <v>1773</v>
      </c>
    </row>
    <row r="11" spans="1:15" s="1" customFormat="1" ht="15.75">
      <c r="A11" s="123">
        <v>360</v>
      </c>
      <c r="B11" s="44" t="s">
        <v>4987</v>
      </c>
      <c r="C11" s="45" t="s">
        <v>581</v>
      </c>
      <c r="D11" s="46" t="s">
        <v>4988</v>
      </c>
      <c r="E11" s="46" t="s">
        <v>3937</v>
      </c>
      <c r="F11" s="46" t="s">
        <v>4277</v>
      </c>
      <c r="G11" s="47" t="s">
        <v>4970</v>
      </c>
      <c r="H11" s="48">
        <v>20</v>
      </c>
      <c r="I11" s="290">
        <v>6.7</v>
      </c>
      <c r="J11" s="291">
        <v>0.1</v>
      </c>
      <c r="K11" s="290">
        <f t="shared" si="0"/>
        <v>6.090909090909091</v>
      </c>
      <c r="L11" s="83">
        <v>0.55</v>
      </c>
      <c r="M11" s="290">
        <f t="shared" si="1"/>
        <v>2.7409090909090907</v>
      </c>
      <c r="N11" s="293">
        <v>0.1368</v>
      </c>
      <c r="O11" s="50" t="s">
        <v>1773</v>
      </c>
    </row>
    <row r="12" spans="1:15" s="1" customFormat="1" ht="15.75">
      <c r="A12" s="123">
        <v>361</v>
      </c>
      <c r="B12" s="44" t="s">
        <v>4987</v>
      </c>
      <c r="C12" s="45" t="s">
        <v>582</v>
      </c>
      <c r="D12" s="46" t="s">
        <v>4988</v>
      </c>
      <c r="E12" s="46" t="s">
        <v>5312</v>
      </c>
      <c r="F12" s="46" t="s">
        <v>4277</v>
      </c>
      <c r="G12" s="47" t="s">
        <v>4971</v>
      </c>
      <c r="H12" s="43">
        <v>20</v>
      </c>
      <c r="I12" s="294">
        <v>10.3</v>
      </c>
      <c r="J12" s="291">
        <v>0.1</v>
      </c>
      <c r="K12" s="290">
        <f t="shared" si="0"/>
        <v>9.363636363636363</v>
      </c>
      <c r="L12" s="83">
        <v>0.55</v>
      </c>
      <c r="M12" s="290">
        <f t="shared" si="1"/>
        <v>4.213636363636363</v>
      </c>
      <c r="N12" s="293">
        <v>0.2106</v>
      </c>
      <c r="O12" s="50" t="s">
        <v>1773</v>
      </c>
    </row>
    <row r="13" spans="1:15" s="1" customFormat="1" ht="15.75">
      <c r="A13" s="123">
        <v>362</v>
      </c>
      <c r="B13" s="44" t="s">
        <v>4987</v>
      </c>
      <c r="C13" s="45" t="s">
        <v>583</v>
      </c>
      <c r="D13" s="46" t="s">
        <v>4988</v>
      </c>
      <c r="E13" s="46" t="s">
        <v>4989</v>
      </c>
      <c r="F13" s="46" t="s">
        <v>4277</v>
      </c>
      <c r="G13" s="47" t="s">
        <v>4972</v>
      </c>
      <c r="H13" s="43">
        <v>3</v>
      </c>
      <c r="I13" s="294">
        <v>6.53</v>
      </c>
      <c r="J13" s="291">
        <v>0.1</v>
      </c>
      <c r="K13" s="290">
        <f t="shared" si="0"/>
        <v>5.9363636363636365</v>
      </c>
      <c r="L13" s="83">
        <v>0.55</v>
      </c>
      <c r="M13" s="290">
        <f t="shared" si="1"/>
        <v>2.6713636363636364</v>
      </c>
      <c r="N13" s="293">
        <v>0.888</v>
      </c>
      <c r="O13" s="50" t="s">
        <v>1773</v>
      </c>
    </row>
    <row r="14" spans="1:15" s="1" customFormat="1" ht="15.75">
      <c r="A14" s="123">
        <v>363</v>
      </c>
      <c r="B14" s="44" t="s">
        <v>4987</v>
      </c>
      <c r="C14" s="45" t="s">
        <v>584</v>
      </c>
      <c r="D14" s="46" t="s">
        <v>4988</v>
      </c>
      <c r="E14" s="46" t="s">
        <v>4990</v>
      </c>
      <c r="F14" s="46" t="s">
        <v>4277</v>
      </c>
      <c r="G14" s="47" t="s">
        <v>3242</v>
      </c>
      <c r="H14" s="43">
        <v>3</v>
      </c>
      <c r="I14" s="294">
        <v>7.4</v>
      </c>
      <c r="J14" s="291">
        <v>0.1</v>
      </c>
      <c r="K14" s="290">
        <f t="shared" si="0"/>
        <v>6.7272727272727275</v>
      </c>
      <c r="L14" s="83">
        <v>0.55</v>
      </c>
      <c r="M14" s="290">
        <f t="shared" si="1"/>
        <v>3.027272727272727</v>
      </c>
      <c r="N14" s="293">
        <v>1.008</v>
      </c>
      <c r="O14" s="50" t="s">
        <v>1773</v>
      </c>
    </row>
    <row r="15" spans="1:15" s="1" customFormat="1" ht="15.75">
      <c r="A15" s="123">
        <v>364</v>
      </c>
      <c r="B15" s="44" t="s">
        <v>4987</v>
      </c>
      <c r="C15" s="45" t="s">
        <v>585</v>
      </c>
      <c r="D15" s="46" t="s">
        <v>4988</v>
      </c>
      <c r="E15" s="46" t="s">
        <v>4991</v>
      </c>
      <c r="F15" s="46" t="s">
        <v>4277</v>
      </c>
      <c r="G15" s="47" t="s">
        <v>3243</v>
      </c>
      <c r="H15" s="43">
        <v>3</v>
      </c>
      <c r="I15" s="294">
        <v>8.16</v>
      </c>
      <c r="J15" s="291">
        <v>0.1</v>
      </c>
      <c r="K15" s="290">
        <f t="shared" si="0"/>
        <v>7.418181818181818</v>
      </c>
      <c r="L15" s="83">
        <v>0.55</v>
      </c>
      <c r="M15" s="290">
        <f t="shared" si="1"/>
        <v>3.338181818181818</v>
      </c>
      <c r="N15" s="85">
        <f>(M15/H15)</f>
        <v>1.1127272727272726</v>
      </c>
      <c r="O15" s="50" t="s">
        <v>1773</v>
      </c>
    </row>
    <row r="16" spans="1:15" s="1" customFormat="1" ht="15.75">
      <c r="A16" s="123">
        <v>365</v>
      </c>
      <c r="B16" s="44" t="s">
        <v>4987</v>
      </c>
      <c r="C16" s="45" t="s">
        <v>586</v>
      </c>
      <c r="D16" s="46" t="s">
        <v>4988</v>
      </c>
      <c r="E16" s="46" t="s">
        <v>3800</v>
      </c>
      <c r="F16" s="46" t="s">
        <v>4277</v>
      </c>
      <c r="G16" s="47" t="s">
        <v>3244</v>
      </c>
      <c r="H16" s="43">
        <v>1</v>
      </c>
      <c r="I16" s="294">
        <v>8.8</v>
      </c>
      <c r="J16" s="291">
        <v>0.1</v>
      </c>
      <c r="K16" s="290">
        <f t="shared" si="0"/>
        <v>8.000000000000002</v>
      </c>
      <c r="L16" s="83">
        <v>0.55</v>
      </c>
      <c r="M16" s="290">
        <f t="shared" si="1"/>
        <v>3.6000000000000005</v>
      </c>
      <c r="N16" s="85">
        <f>(M16/H16)</f>
        <v>3.6000000000000005</v>
      </c>
      <c r="O16" s="50" t="s">
        <v>1773</v>
      </c>
    </row>
    <row r="17" spans="1:15" s="1" customFormat="1" ht="31.5">
      <c r="A17" s="123">
        <v>548</v>
      </c>
      <c r="B17" s="44" t="s">
        <v>4804</v>
      </c>
      <c r="C17" s="45" t="s">
        <v>5595</v>
      </c>
      <c r="D17" s="46" t="s">
        <v>2748</v>
      </c>
      <c r="E17" s="46" t="s">
        <v>1662</v>
      </c>
      <c r="F17" s="46" t="s">
        <v>4277</v>
      </c>
      <c r="G17" s="47" t="s">
        <v>3245</v>
      </c>
      <c r="H17" s="48">
        <v>30</v>
      </c>
      <c r="I17" s="49">
        <v>5.72</v>
      </c>
      <c r="J17" s="68">
        <v>0.1</v>
      </c>
      <c r="K17" s="58">
        <f>SUM(I17*100)/110</f>
        <v>5.2</v>
      </c>
      <c r="L17" s="69">
        <v>0.55</v>
      </c>
      <c r="M17" s="49">
        <f t="shared" si="1"/>
        <v>2.34</v>
      </c>
      <c r="N17" s="51">
        <f>(M17/H17)</f>
        <v>0.078</v>
      </c>
      <c r="O17" s="50" t="s">
        <v>4472</v>
      </c>
    </row>
    <row r="18" spans="1:15" s="1" customFormat="1" ht="15.75">
      <c r="A18" s="123">
        <v>549</v>
      </c>
      <c r="B18" s="44" t="s">
        <v>4804</v>
      </c>
      <c r="C18" s="45" t="s">
        <v>5462</v>
      </c>
      <c r="D18" s="46" t="s">
        <v>2748</v>
      </c>
      <c r="E18" s="46" t="s">
        <v>2379</v>
      </c>
      <c r="F18" s="46" t="s">
        <v>4277</v>
      </c>
      <c r="G18" s="47" t="s">
        <v>3246</v>
      </c>
      <c r="H18" s="48">
        <v>20</v>
      </c>
      <c r="I18" s="49">
        <v>9.05</v>
      </c>
      <c r="J18" s="68">
        <v>0.1</v>
      </c>
      <c r="K18" s="58">
        <f>SUM(I18*100)/110</f>
        <v>8.227272727272728</v>
      </c>
      <c r="L18" s="69">
        <v>0.55</v>
      </c>
      <c r="M18" s="49">
        <v>3.7</v>
      </c>
      <c r="N18" s="54">
        <v>0.18495</v>
      </c>
      <c r="O18" s="50" t="s">
        <v>4472</v>
      </c>
    </row>
    <row r="19" spans="1:15" s="1" customFormat="1" ht="15.75">
      <c r="A19" s="123">
        <v>550</v>
      </c>
      <c r="B19" s="44" t="s">
        <v>4804</v>
      </c>
      <c r="C19" s="45" t="s">
        <v>5582</v>
      </c>
      <c r="D19" s="46" t="s">
        <v>2748</v>
      </c>
      <c r="E19" s="46" t="s">
        <v>592</v>
      </c>
      <c r="F19" s="46" t="s">
        <v>4277</v>
      </c>
      <c r="G19" s="47" t="s">
        <v>5017</v>
      </c>
      <c r="H19" s="48">
        <v>1</v>
      </c>
      <c r="I19" s="49">
        <v>3.455</v>
      </c>
      <c r="J19" s="68">
        <v>0.1</v>
      </c>
      <c r="K19" s="58">
        <f t="shared" si="0"/>
        <v>3.140909090909091</v>
      </c>
      <c r="L19" s="69">
        <v>0.55</v>
      </c>
      <c r="M19" s="49">
        <f>SUM(K19-(K19*L19))</f>
        <v>1.4134090909090908</v>
      </c>
      <c r="N19" s="56">
        <v>1.413</v>
      </c>
      <c r="O19" s="50" t="s">
        <v>4472</v>
      </c>
    </row>
    <row r="20" spans="1:15" s="1" customFormat="1" ht="31.5">
      <c r="A20" s="123">
        <v>58</v>
      </c>
      <c r="B20" s="44" t="s">
        <v>5369</v>
      </c>
      <c r="C20" s="45" t="s">
        <v>2034</v>
      </c>
      <c r="D20" s="46" t="s">
        <v>5371</v>
      </c>
      <c r="E20" s="46" t="s">
        <v>4033</v>
      </c>
      <c r="F20" s="46" t="s">
        <v>4277</v>
      </c>
      <c r="G20" s="47" t="s">
        <v>4846</v>
      </c>
      <c r="H20" s="53">
        <v>2</v>
      </c>
      <c r="I20" s="48" t="s">
        <v>5604</v>
      </c>
      <c r="J20" s="68">
        <v>0.1</v>
      </c>
      <c r="K20" s="48" t="s">
        <v>5604</v>
      </c>
      <c r="L20" s="43"/>
      <c r="M20" s="49">
        <v>1015.13</v>
      </c>
      <c r="N20" s="51">
        <f>SUM(M20/H20)</f>
        <v>507.565</v>
      </c>
      <c r="O20" s="50" t="s">
        <v>1771</v>
      </c>
    </row>
    <row r="21" spans="1:15" s="1" customFormat="1" ht="15.75">
      <c r="A21" s="123">
        <v>1259</v>
      </c>
      <c r="B21" s="45" t="s">
        <v>3760</v>
      </c>
      <c r="C21" s="55" t="s">
        <v>5607</v>
      </c>
      <c r="D21" s="46" t="s">
        <v>3761</v>
      </c>
      <c r="E21" s="46" t="s">
        <v>3924</v>
      </c>
      <c r="F21" s="47" t="s">
        <v>4277</v>
      </c>
      <c r="G21" s="47" t="s">
        <v>4965</v>
      </c>
      <c r="H21" s="48">
        <v>30</v>
      </c>
      <c r="I21" s="290">
        <v>1.49</v>
      </c>
      <c r="J21" s="291">
        <v>0.1</v>
      </c>
      <c r="K21" s="290">
        <f>SUM(I21*100)/110</f>
        <v>1.3545454545454545</v>
      </c>
      <c r="L21" s="83">
        <v>0.52</v>
      </c>
      <c r="M21" s="290">
        <f>SUM(K21-(K21*L21))</f>
        <v>0.6501818181818181</v>
      </c>
      <c r="N21" s="292">
        <v>0.02144</v>
      </c>
      <c r="O21" s="50" t="s">
        <v>4472</v>
      </c>
    </row>
    <row r="22" spans="1:15" s="1" customFormat="1" ht="15.75">
      <c r="A22" s="123">
        <v>1260</v>
      </c>
      <c r="B22" s="45" t="s">
        <v>3760</v>
      </c>
      <c r="C22" s="55" t="s">
        <v>5608</v>
      </c>
      <c r="D22" s="46" t="s">
        <v>3761</v>
      </c>
      <c r="E22" s="46" t="s">
        <v>2079</v>
      </c>
      <c r="F22" s="47" t="s">
        <v>4277</v>
      </c>
      <c r="G22" s="47" t="s">
        <v>4966</v>
      </c>
      <c r="H22" s="48">
        <v>30</v>
      </c>
      <c r="I22" s="290">
        <v>3.32</v>
      </c>
      <c r="J22" s="291">
        <v>0.1</v>
      </c>
      <c r="K22" s="290">
        <f>SUM(I22*100)/110</f>
        <v>3.018181818181818</v>
      </c>
      <c r="L22" s="83">
        <v>0.9</v>
      </c>
      <c r="M22" s="85">
        <v>0.3</v>
      </c>
      <c r="N22" s="292">
        <v>0.01007</v>
      </c>
      <c r="O22" s="50" t="s">
        <v>4472</v>
      </c>
    </row>
    <row r="23" spans="1:15" s="1" customFormat="1" ht="31.5">
      <c r="A23" s="123">
        <v>1261</v>
      </c>
      <c r="B23" s="45" t="s">
        <v>3760</v>
      </c>
      <c r="C23" s="55" t="s">
        <v>5609</v>
      </c>
      <c r="D23" s="46" t="s">
        <v>3761</v>
      </c>
      <c r="E23" s="46" t="s">
        <v>3925</v>
      </c>
      <c r="F23" s="47" t="s">
        <v>4277</v>
      </c>
      <c r="G23" s="47" t="s">
        <v>5636</v>
      </c>
      <c r="H23" s="48">
        <v>30</v>
      </c>
      <c r="I23" s="290">
        <v>5.37</v>
      </c>
      <c r="J23" s="291">
        <v>0.1</v>
      </c>
      <c r="K23" s="290">
        <f>SUM(I23*100)/110</f>
        <v>4.881818181818182</v>
      </c>
      <c r="L23" s="83">
        <v>0.9</v>
      </c>
      <c r="M23" s="85">
        <f>SUM(K23-(K23*L23))</f>
        <v>0.4881818181818183</v>
      </c>
      <c r="N23" s="292">
        <v>0.01627</v>
      </c>
      <c r="O23" s="50" t="s">
        <v>4472</v>
      </c>
    </row>
    <row r="24" spans="1:15" s="1" customFormat="1" ht="15.75">
      <c r="A24" s="123">
        <v>1262</v>
      </c>
      <c r="B24" s="45" t="s">
        <v>3760</v>
      </c>
      <c r="C24" s="55" t="s">
        <v>5610</v>
      </c>
      <c r="D24" s="46" t="s">
        <v>3761</v>
      </c>
      <c r="E24" s="46" t="s">
        <v>5276</v>
      </c>
      <c r="F24" s="47" t="s">
        <v>4277</v>
      </c>
      <c r="G24" s="47" t="s">
        <v>3483</v>
      </c>
      <c r="H24" s="48">
        <v>5</v>
      </c>
      <c r="I24" s="49">
        <v>3.195</v>
      </c>
      <c r="J24" s="68">
        <v>0.1</v>
      </c>
      <c r="K24" s="49">
        <f>SUM(I24*100)/110</f>
        <v>2.9045454545454548</v>
      </c>
      <c r="L24" s="69">
        <v>0.52</v>
      </c>
      <c r="M24" s="58">
        <f>SUM(K24-(K24*L24))</f>
        <v>1.3941818181818182</v>
      </c>
      <c r="N24" s="51">
        <v>0.2784</v>
      </c>
      <c r="O24" s="50" t="s">
        <v>4472</v>
      </c>
    </row>
    <row r="25" spans="1:15" s="1" customFormat="1" ht="31.5">
      <c r="A25" s="123">
        <v>1095</v>
      </c>
      <c r="B25" s="44" t="s">
        <v>5179</v>
      </c>
      <c r="C25" s="55" t="s">
        <v>715</v>
      </c>
      <c r="D25" s="46" t="s">
        <v>5180</v>
      </c>
      <c r="E25" s="46" t="s">
        <v>716</v>
      </c>
      <c r="F25" s="47" t="s">
        <v>4277</v>
      </c>
      <c r="G25" s="47" t="s">
        <v>717</v>
      </c>
      <c r="H25" s="48">
        <v>120</v>
      </c>
      <c r="I25" s="126" t="s">
        <v>5604</v>
      </c>
      <c r="J25" s="68">
        <v>0.1</v>
      </c>
      <c r="K25" s="126" t="s">
        <v>5604</v>
      </c>
      <c r="L25" s="69"/>
      <c r="M25" s="49">
        <v>342.22</v>
      </c>
      <c r="N25" s="54">
        <v>2.85183</v>
      </c>
      <c r="O25" s="50" t="s">
        <v>1771</v>
      </c>
    </row>
    <row r="26" spans="1:15" s="1" customFormat="1" ht="15.75">
      <c r="A26" s="123">
        <v>738</v>
      </c>
      <c r="B26" s="55" t="s">
        <v>3938</v>
      </c>
      <c r="C26" s="55" t="s">
        <v>5449</v>
      </c>
      <c r="D26" s="46" t="s">
        <v>2409</v>
      </c>
      <c r="E26" s="46" t="s">
        <v>2410</v>
      </c>
      <c r="F26" s="46" t="s">
        <v>4277</v>
      </c>
      <c r="G26" s="47" t="s">
        <v>354</v>
      </c>
      <c r="H26" s="48">
        <v>20</v>
      </c>
      <c r="I26" s="290">
        <v>6.15</v>
      </c>
      <c r="J26" s="291">
        <v>0.1</v>
      </c>
      <c r="K26" s="290">
        <f aca="true" t="shared" si="2" ref="K26:K34">SUM(I26*100)/110</f>
        <v>5.590909090909091</v>
      </c>
      <c r="L26" s="83">
        <v>0.85</v>
      </c>
      <c r="M26" s="85">
        <f>SUM(K26-(K26*L26))</f>
        <v>0.8386363636363638</v>
      </c>
      <c r="N26" s="292">
        <v>0.04185</v>
      </c>
      <c r="O26" s="50" t="s">
        <v>1773</v>
      </c>
    </row>
    <row r="27" spans="1:15" s="1" customFormat="1" ht="15.75">
      <c r="A27" s="123">
        <v>739</v>
      </c>
      <c r="B27" s="45" t="s">
        <v>3938</v>
      </c>
      <c r="C27" s="55" t="s">
        <v>2084</v>
      </c>
      <c r="D27" s="46" t="s">
        <v>2409</v>
      </c>
      <c r="E27" s="46" t="s">
        <v>4659</v>
      </c>
      <c r="F27" s="46" t="s">
        <v>4277</v>
      </c>
      <c r="G27" s="47" t="s">
        <v>144</v>
      </c>
      <c r="H27" s="48">
        <v>6</v>
      </c>
      <c r="I27" s="58">
        <v>3.555</v>
      </c>
      <c r="J27" s="68">
        <v>0.1</v>
      </c>
      <c r="K27" s="49">
        <f t="shared" si="2"/>
        <v>3.231818181818182</v>
      </c>
      <c r="L27" s="69">
        <v>0.85</v>
      </c>
      <c r="M27" s="58">
        <f>SUM(K27-(K27*L27))</f>
        <v>0.48477272727272736</v>
      </c>
      <c r="N27" s="51">
        <v>0.0805</v>
      </c>
      <c r="O27" s="50" t="s">
        <v>4472</v>
      </c>
    </row>
    <row r="28" spans="1:15" s="1" customFormat="1" ht="15.75">
      <c r="A28" s="123">
        <v>740</v>
      </c>
      <c r="B28" s="44" t="s">
        <v>2086</v>
      </c>
      <c r="C28" s="55" t="s">
        <v>2085</v>
      </c>
      <c r="D28" s="46" t="s">
        <v>2409</v>
      </c>
      <c r="E28" s="46" t="s">
        <v>4204</v>
      </c>
      <c r="F28" s="46" t="s">
        <v>4277</v>
      </c>
      <c r="G28" s="124" t="s">
        <v>4967</v>
      </c>
      <c r="H28" s="43">
        <v>20</v>
      </c>
      <c r="I28" s="290">
        <v>9.5</v>
      </c>
      <c r="J28" s="291">
        <v>0.1</v>
      </c>
      <c r="K28" s="290">
        <f t="shared" si="2"/>
        <v>8.636363636363637</v>
      </c>
      <c r="L28" s="83">
        <v>0.52</v>
      </c>
      <c r="M28" s="85">
        <f>SUM(K28-(K28*L28))</f>
        <v>4.1454545454545455</v>
      </c>
      <c r="N28" s="292">
        <v>0.20688</v>
      </c>
      <c r="O28" s="50" t="s">
        <v>1773</v>
      </c>
    </row>
    <row r="29" spans="1:15" s="1" customFormat="1" ht="15.75">
      <c r="A29" s="123">
        <v>742</v>
      </c>
      <c r="B29" s="44" t="s">
        <v>2086</v>
      </c>
      <c r="C29" s="55" t="s">
        <v>2088</v>
      </c>
      <c r="D29" s="46" t="s">
        <v>2409</v>
      </c>
      <c r="E29" s="46" t="s">
        <v>2994</v>
      </c>
      <c r="F29" s="46" t="s">
        <v>4277</v>
      </c>
      <c r="G29" s="124" t="s">
        <v>4968</v>
      </c>
      <c r="H29" s="43">
        <v>6</v>
      </c>
      <c r="I29" s="49">
        <v>4.385</v>
      </c>
      <c r="J29" s="68">
        <v>0.1</v>
      </c>
      <c r="K29" s="49">
        <f t="shared" si="2"/>
        <v>3.9863636363636363</v>
      </c>
      <c r="L29" s="69">
        <v>0.85</v>
      </c>
      <c r="M29" s="58">
        <f>SUM(K29-(K29*L29))</f>
        <v>0.5979545454545456</v>
      </c>
      <c r="N29" s="51">
        <v>0.0995</v>
      </c>
      <c r="O29" s="50" t="s">
        <v>4472</v>
      </c>
    </row>
    <row r="30" spans="1:15" s="1" customFormat="1" ht="16.5" thickBot="1">
      <c r="A30" s="123">
        <v>741</v>
      </c>
      <c r="B30" s="44" t="s">
        <v>2086</v>
      </c>
      <c r="C30" s="297" t="s">
        <v>2087</v>
      </c>
      <c r="D30" s="298" t="s">
        <v>2409</v>
      </c>
      <c r="E30" s="298" t="s">
        <v>4692</v>
      </c>
      <c r="F30" s="298" t="s">
        <v>4277</v>
      </c>
      <c r="G30" s="299" t="s">
        <v>4969</v>
      </c>
      <c r="H30" s="300">
        <v>20</v>
      </c>
      <c r="I30" s="301">
        <v>17</v>
      </c>
      <c r="J30" s="302">
        <v>0.1</v>
      </c>
      <c r="K30" s="301">
        <f t="shared" si="2"/>
        <v>15.454545454545455</v>
      </c>
      <c r="L30" s="303">
        <v>0.52</v>
      </c>
      <c r="M30" s="301">
        <f>SUM(K30-(K30*L30))</f>
        <v>7.418181818181818</v>
      </c>
      <c r="N30" s="304">
        <v>0.37056</v>
      </c>
      <c r="O30" s="305" t="s">
        <v>1773</v>
      </c>
    </row>
    <row r="31" spans="1:15" s="1" customFormat="1" ht="15.75">
      <c r="A31" s="123"/>
      <c r="B31" s="295"/>
      <c r="C31" s="315"/>
      <c r="D31" s="532" t="s">
        <v>355</v>
      </c>
      <c r="E31" s="533"/>
      <c r="F31" s="533"/>
      <c r="G31" s="533"/>
      <c r="H31" s="533"/>
      <c r="I31" s="533"/>
      <c r="J31" s="533"/>
      <c r="K31" s="533"/>
      <c r="L31" s="533"/>
      <c r="M31" s="533"/>
      <c r="N31" s="534"/>
      <c r="O31" s="316"/>
    </row>
    <row r="32" spans="1:15" s="1" customFormat="1" ht="15.75">
      <c r="A32" s="123">
        <v>187</v>
      </c>
      <c r="B32" s="296" t="s">
        <v>2122</v>
      </c>
      <c r="C32" s="317" t="s">
        <v>2720</v>
      </c>
      <c r="D32" s="46" t="s">
        <v>2123</v>
      </c>
      <c r="E32" s="46" t="s">
        <v>3640</v>
      </c>
      <c r="F32" s="46" t="s">
        <v>4277</v>
      </c>
      <c r="G32" s="124" t="s">
        <v>4852</v>
      </c>
      <c r="H32" s="43">
        <v>1</v>
      </c>
      <c r="I32" s="49">
        <v>9.695</v>
      </c>
      <c r="J32" s="68">
        <v>0.1</v>
      </c>
      <c r="K32" s="49">
        <f t="shared" si="2"/>
        <v>8.813636363636364</v>
      </c>
      <c r="L32" s="69">
        <v>0.75</v>
      </c>
      <c r="M32" s="49">
        <f>SUM(K32-(K32*L32))</f>
        <v>2.2034090909090907</v>
      </c>
      <c r="N32" s="58">
        <v>2.2</v>
      </c>
      <c r="O32" s="318" t="s">
        <v>1773</v>
      </c>
    </row>
    <row r="33" spans="1:15" s="1" customFormat="1" ht="31.5">
      <c r="A33" s="123">
        <v>188</v>
      </c>
      <c r="B33" s="296" t="s">
        <v>2122</v>
      </c>
      <c r="C33" s="317" t="s">
        <v>3223</v>
      </c>
      <c r="D33" s="46" t="s">
        <v>2123</v>
      </c>
      <c r="E33" s="46" t="s">
        <v>3599</v>
      </c>
      <c r="F33" s="46" t="s">
        <v>4277</v>
      </c>
      <c r="G33" s="124" t="s">
        <v>4091</v>
      </c>
      <c r="H33" s="48">
        <v>30</v>
      </c>
      <c r="I33" s="49">
        <v>23.205</v>
      </c>
      <c r="J33" s="68">
        <v>0.1</v>
      </c>
      <c r="K33" s="49">
        <f t="shared" si="2"/>
        <v>21.095454545454544</v>
      </c>
      <c r="L33" s="69">
        <v>0.75</v>
      </c>
      <c r="M33" s="49">
        <f>SUM(K33-(K33*L33))</f>
        <v>5.273863636363636</v>
      </c>
      <c r="N33" s="51">
        <v>0.17567</v>
      </c>
      <c r="O33" s="318" t="s">
        <v>1773</v>
      </c>
    </row>
    <row r="34" spans="1:15" s="1" customFormat="1" ht="16.5" thickBot="1">
      <c r="A34" s="123">
        <v>189</v>
      </c>
      <c r="B34" s="296" t="s">
        <v>2122</v>
      </c>
      <c r="C34" s="447" t="s">
        <v>4470</v>
      </c>
      <c r="D34" s="448" t="s">
        <v>2123</v>
      </c>
      <c r="E34" s="448" t="s">
        <v>2411</v>
      </c>
      <c r="F34" s="448" t="s">
        <v>4277</v>
      </c>
      <c r="G34" s="449" t="s">
        <v>4092</v>
      </c>
      <c r="H34" s="450">
        <v>30</v>
      </c>
      <c r="I34" s="451">
        <v>13.372</v>
      </c>
      <c r="J34" s="452">
        <v>0.1</v>
      </c>
      <c r="K34" s="451">
        <f t="shared" si="2"/>
        <v>12.156363636363636</v>
      </c>
      <c r="L34" s="453">
        <v>0.75</v>
      </c>
      <c r="M34" s="451">
        <f>SUM(K34-(K34*L34))</f>
        <v>3.039090909090909</v>
      </c>
      <c r="N34" s="454">
        <v>0.10133</v>
      </c>
      <c r="O34" s="455" t="s">
        <v>1773</v>
      </c>
    </row>
    <row r="35" spans="1:15" s="1" customFormat="1" ht="16.5" thickTop="1">
      <c r="A35" s="123"/>
      <c r="B35" s="45"/>
      <c r="C35" s="306"/>
      <c r="D35" s="307"/>
      <c r="E35" s="307"/>
      <c r="F35" s="307"/>
      <c r="G35" s="308"/>
      <c r="H35" s="309"/>
      <c r="I35" s="310"/>
      <c r="J35" s="311"/>
      <c r="K35" s="310"/>
      <c r="L35" s="312"/>
      <c r="M35" s="310"/>
      <c r="N35" s="313"/>
      <c r="O35" s="314"/>
    </row>
    <row r="36" spans="1:15" s="1" customFormat="1" ht="15.75">
      <c r="A36" s="123">
        <v>1094</v>
      </c>
      <c r="B36" s="44" t="s">
        <v>5167</v>
      </c>
      <c r="C36" s="55" t="s">
        <v>5603</v>
      </c>
      <c r="D36" s="46" t="s">
        <v>5168</v>
      </c>
      <c r="E36" s="46" t="s">
        <v>5665</v>
      </c>
      <c r="F36" s="47" t="s">
        <v>4277</v>
      </c>
      <c r="G36" s="47" t="s">
        <v>4849</v>
      </c>
      <c r="H36" s="48">
        <v>84</v>
      </c>
      <c r="I36" s="126" t="s">
        <v>5604</v>
      </c>
      <c r="J36" s="68">
        <v>0.1</v>
      </c>
      <c r="K36" s="126" t="s">
        <v>5604</v>
      </c>
      <c r="L36" s="69"/>
      <c r="M36" s="49">
        <v>63.56</v>
      </c>
      <c r="N36" s="54">
        <v>0.75667</v>
      </c>
      <c r="O36" s="50" t="s">
        <v>1771</v>
      </c>
    </row>
    <row r="37" spans="1:15" s="1" customFormat="1" ht="31.5">
      <c r="A37" s="123">
        <v>1039</v>
      </c>
      <c r="B37" s="55" t="s">
        <v>2380</v>
      </c>
      <c r="C37" s="55" t="s">
        <v>5600</v>
      </c>
      <c r="D37" s="46" t="s">
        <v>2381</v>
      </c>
      <c r="E37" s="46" t="s">
        <v>3268</v>
      </c>
      <c r="F37" s="47" t="s">
        <v>4277</v>
      </c>
      <c r="G37" s="47" t="s">
        <v>5637</v>
      </c>
      <c r="H37" s="48">
        <v>30</v>
      </c>
      <c r="I37" s="49">
        <v>5.28</v>
      </c>
      <c r="J37" s="68">
        <v>0.1</v>
      </c>
      <c r="K37" s="49">
        <f aca="true" t="shared" si="3" ref="K37:K44">SUM(I37*100)/110</f>
        <v>4.8</v>
      </c>
      <c r="L37" s="69">
        <v>0.9</v>
      </c>
      <c r="M37" s="58">
        <v>0.48</v>
      </c>
      <c r="N37" s="51">
        <f>(M37/H37)</f>
        <v>0.016</v>
      </c>
      <c r="O37" s="50" t="s">
        <v>4472</v>
      </c>
    </row>
    <row r="38" spans="1:15" s="1" customFormat="1" ht="31.5">
      <c r="A38" s="123">
        <v>1040</v>
      </c>
      <c r="B38" s="45" t="s">
        <v>2380</v>
      </c>
      <c r="C38" s="55" t="s">
        <v>5601</v>
      </c>
      <c r="D38" s="46" t="s">
        <v>2381</v>
      </c>
      <c r="E38" s="46" t="s">
        <v>3269</v>
      </c>
      <c r="F38" s="47" t="s">
        <v>4277</v>
      </c>
      <c r="G38" s="47" t="s">
        <v>5638</v>
      </c>
      <c r="H38" s="319">
        <v>30</v>
      </c>
      <c r="I38" s="290">
        <v>10.16</v>
      </c>
      <c r="J38" s="291">
        <v>0.1</v>
      </c>
      <c r="K38" s="290">
        <f t="shared" si="3"/>
        <v>9.236363636363636</v>
      </c>
      <c r="L38" s="83">
        <v>0.9</v>
      </c>
      <c r="M38" s="290">
        <f>SUM(K38-(K38*L38))</f>
        <v>0.9236363636363638</v>
      </c>
      <c r="N38" s="292">
        <v>0.03073</v>
      </c>
      <c r="O38" s="50" t="s">
        <v>4472</v>
      </c>
    </row>
    <row r="39" spans="1:15" s="1" customFormat="1" ht="15.75">
      <c r="A39" s="123">
        <v>1041</v>
      </c>
      <c r="B39" s="45" t="s">
        <v>2380</v>
      </c>
      <c r="C39" s="55" t="s">
        <v>5602</v>
      </c>
      <c r="D39" s="46" t="s">
        <v>2381</v>
      </c>
      <c r="E39" s="46" t="s">
        <v>2382</v>
      </c>
      <c r="F39" s="47" t="s">
        <v>4277</v>
      </c>
      <c r="G39" s="47" t="s">
        <v>5639</v>
      </c>
      <c r="H39" s="319">
        <v>5</v>
      </c>
      <c r="I39" s="290">
        <v>12.83</v>
      </c>
      <c r="J39" s="291">
        <v>0.1</v>
      </c>
      <c r="K39" s="290">
        <f t="shared" si="3"/>
        <v>11.663636363636364</v>
      </c>
      <c r="L39" s="83">
        <v>0.52</v>
      </c>
      <c r="M39" s="290">
        <f>SUM(K39-(K39*L39))</f>
        <v>5.598545454545454</v>
      </c>
      <c r="N39" s="292">
        <v>1.11936</v>
      </c>
      <c r="O39" s="50" t="s">
        <v>4472</v>
      </c>
    </row>
    <row r="40" spans="1:15" s="1" customFormat="1" ht="31.5">
      <c r="A40" s="123">
        <v>62</v>
      </c>
      <c r="B40" s="44" t="s">
        <v>2797</v>
      </c>
      <c r="C40" s="55" t="s">
        <v>3360</v>
      </c>
      <c r="D40" s="46" t="s">
        <v>1795</v>
      </c>
      <c r="E40" s="46" t="s">
        <v>5126</v>
      </c>
      <c r="F40" s="46" t="s">
        <v>4277</v>
      </c>
      <c r="G40" s="124" t="s">
        <v>5021</v>
      </c>
      <c r="H40" s="320">
        <v>20</v>
      </c>
      <c r="I40" s="290">
        <v>21.35</v>
      </c>
      <c r="J40" s="291">
        <v>0.1</v>
      </c>
      <c r="K40" s="290">
        <f t="shared" si="3"/>
        <v>19.40909090909091</v>
      </c>
      <c r="L40" s="83">
        <v>0.62</v>
      </c>
      <c r="M40" s="321">
        <f>SUM(K40-(K40*L40))</f>
        <v>7.375454545454545</v>
      </c>
      <c r="N40" s="293">
        <v>0.3686</v>
      </c>
      <c r="O40" s="50" t="s">
        <v>1773</v>
      </c>
    </row>
    <row r="41" spans="1:15" s="1" customFormat="1" ht="31.5">
      <c r="A41" s="123">
        <v>63</v>
      </c>
      <c r="B41" s="44" t="s">
        <v>2797</v>
      </c>
      <c r="C41" s="55" t="s">
        <v>3361</v>
      </c>
      <c r="D41" s="46" t="s">
        <v>1795</v>
      </c>
      <c r="E41" s="46" t="s">
        <v>1796</v>
      </c>
      <c r="F41" s="46" t="s">
        <v>4277</v>
      </c>
      <c r="G41" s="124" t="s">
        <v>5024</v>
      </c>
      <c r="H41" s="320">
        <v>5</v>
      </c>
      <c r="I41" s="290">
        <v>20.55</v>
      </c>
      <c r="J41" s="291">
        <v>0.1</v>
      </c>
      <c r="K41" s="290">
        <f t="shared" si="3"/>
        <v>18.681818181818183</v>
      </c>
      <c r="L41" s="83">
        <v>0.68</v>
      </c>
      <c r="M41" s="290">
        <f>SUM(K41-(K41*L41))</f>
        <v>5.9781818181818185</v>
      </c>
      <c r="N41" s="292">
        <v>1.19552</v>
      </c>
      <c r="O41" s="50" t="s">
        <v>1773</v>
      </c>
    </row>
    <row r="42" spans="1:15" s="1" customFormat="1" ht="31.5">
      <c r="A42" s="123">
        <v>64</v>
      </c>
      <c r="B42" s="44" t="s">
        <v>2797</v>
      </c>
      <c r="C42" s="55" t="s">
        <v>5221</v>
      </c>
      <c r="D42" s="46" t="s">
        <v>1795</v>
      </c>
      <c r="E42" s="46" t="s">
        <v>1797</v>
      </c>
      <c r="F42" s="46" t="s">
        <v>4277</v>
      </c>
      <c r="G42" s="124" t="s">
        <v>5023</v>
      </c>
      <c r="H42" s="320">
        <v>5</v>
      </c>
      <c r="I42" s="290">
        <v>24.95</v>
      </c>
      <c r="J42" s="291">
        <v>0.1</v>
      </c>
      <c r="K42" s="290">
        <f t="shared" si="3"/>
        <v>22.681818181818183</v>
      </c>
      <c r="L42" s="83">
        <v>0.68</v>
      </c>
      <c r="M42" s="290">
        <f>SUM(K42-(K42*L42))</f>
        <v>7.258181818181818</v>
      </c>
      <c r="N42" s="292">
        <v>1.45152</v>
      </c>
      <c r="O42" s="50" t="s">
        <v>1773</v>
      </c>
    </row>
    <row r="43" spans="1:15" s="1" customFormat="1" ht="15.75">
      <c r="A43" s="123">
        <v>1122</v>
      </c>
      <c r="B43" s="44" t="s">
        <v>2745</v>
      </c>
      <c r="C43" s="45" t="s">
        <v>5605</v>
      </c>
      <c r="D43" s="46" t="s">
        <v>2746</v>
      </c>
      <c r="E43" s="46" t="s">
        <v>2747</v>
      </c>
      <c r="F43" s="47" t="s">
        <v>4277</v>
      </c>
      <c r="G43" s="47" t="s">
        <v>4847</v>
      </c>
      <c r="H43" s="48">
        <v>1</v>
      </c>
      <c r="I43" s="49">
        <v>251.2</v>
      </c>
      <c r="J43" s="68">
        <v>0.1</v>
      </c>
      <c r="K43" s="49">
        <f t="shared" si="3"/>
        <v>228.36363636363637</v>
      </c>
      <c r="L43" s="69">
        <v>0.5</v>
      </c>
      <c r="M43" s="58">
        <v>114.18</v>
      </c>
      <c r="N43" s="51">
        <f>(M43/H43)</f>
        <v>114.18</v>
      </c>
      <c r="O43" s="50" t="s">
        <v>1771</v>
      </c>
    </row>
    <row r="44" spans="1:15" s="1" customFormat="1" ht="15.75">
      <c r="A44" s="123">
        <v>737</v>
      </c>
      <c r="B44" s="45" t="s">
        <v>1832</v>
      </c>
      <c r="C44" s="59" t="s">
        <v>5448</v>
      </c>
      <c r="D44" s="46" t="s">
        <v>5191</v>
      </c>
      <c r="E44" s="46" t="s">
        <v>1833</v>
      </c>
      <c r="F44" s="46" t="s">
        <v>4277</v>
      </c>
      <c r="G44" s="47" t="s">
        <v>4851</v>
      </c>
      <c r="H44" s="48">
        <v>1</v>
      </c>
      <c r="I44" s="49">
        <v>1532.74</v>
      </c>
      <c r="J44" s="68">
        <v>0.1</v>
      </c>
      <c r="K44" s="49">
        <f t="shared" si="3"/>
        <v>1393.4</v>
      </c>
      <c r="L44" s="69">
        <v>0.5</v>
      </c>
      <c r="M44" s="49">
        <f>SUM(K44-(K44*L44))</f>
        <v>696.7</v>
      </c>
      <c r="N44" s="58">
        <f>(M44/H44)</f>
        <v>696.7</v>
      </c>
      <c r="O44" s="50" t="s">
        <v>1773</v>
      </c>
    </row>
    <row r="45" spans="1:15" s="1" customFormat="1" ht="15.75">
      <c r="A45" s="127"/>
      <c r="B45" s="11"/>
      <c r="C45" s="21"/>
      <c r="D45" s="8"/>
      <c r="E45" s="8"/>
      <c r="F45" s="8"/>
      <c r="G45" s="10"/>
      <c r="H45" s="17"/>
      <c r="I45" s="18"/>
      <c r="J45" s="86"/>
      <c r="K45" s="18"/>
      <c r="L45" s="87"/>
      <c r="M45" s="18"/>
      <c r="N45" s="24"/>
      <c r="O45" s="7"/>
    </row>
    <row r="46" spans="1:15" ht="15.75">
      <c r="A46" s="127"/>
      <c r="B46" s="11"/>
      <c r="C46" s="21"/>
      <c r="D46" s="8"/>
      <c r="E46" s="8"/>
      <c r="F46" s="8"/>
      <c r="G46" s="10"/>
      <c r="H46" s="17"/>
      <c r="I46" s="18"/>
      <c r="J46" s="86"/>
      <c r="K46" s="18"/>
      <c r="L46" s="87"/>
      <c r="M46" s="18"/>
      <c r="N46" s="24"/>
      <c r="O46" s="7"/>
    </row>
    <row r="47" spans="1:15" ht="15.75">
      <c r="A47" s="127"/>
      <c r="B47" s="11"/>
      <c r="C47" s="21"/>
      <c r="D47" s="8"/>
      <c r="E47" s="8"/>
      <c r="F47" s="8"/>
      <c r="G47" s="10"/>
      <c r="H47" s="17"/>
      <c r="I47" s="18"/>
      <c r="J47" s="86"/>
      <c r="K47" s="18"/>
      <c r="L47" s="87"/>
      <c r="M47" s="18"/>
      <c r="N47" s="24"/>
      <c r="O47" s="7"/>
    </row>
    <row r="48" spans="1:15" ht="15.75">
      <c r="A48" s="127"/>
      <c r="B48" s="11"/>
      <c r="C48" s="21"/>
      <c r="D48" s="8"/>
      <c r="E48" s="8"/>
      <c r="F48" s="8"/>
      <c r="G48" s="10"/>
      <c r="H48" s="17"/>
      <c r="I48" s="18"/>
      <c r="J48" s="86"/>
      <c r="K48" s="18"/>
      <c r="L48" s="87"/>
      <c r="M48" s="18"/>
      <c r="N48" s="24"/>
      <c r="O48" s="7"/>
    </row>
    <row r="49" spans="1:15" ht="15.75">
      <c r="A49" s="127"/>
      <c r="B49" s="11"/>
      <c r="C49" s="21"/>
      <c r="D49" s="8"/>
      <c r="E49" s="8"/>
      <c r="F49" s="8"/>
      <c r="G49" s="10"/>
      <c r="H49" s="17"/>
      <c r="I49" s="18"/>
      <c r="J49" s="86"/>
      <c r="K49" s="18"/>
      <c r="L49" s="87"/>
      <c r="M49" s="18"/>
      <c r="N49" s="24"/>
      <c r="O49" s="7"/>
    </row>
    <row r="50" spans="1:15" ht="15.75">
      <c r="A50" s="127"/>
      <c r="B50" s="11"/>
      <c r="C50" s="21"/>
      <c r="D50" s="8"/>
      <c r="E50" s="8"/>
      <c r="F50" s="8"/>
      <c r="G50" s="10"/>
      <c r="H50" s="17"/>
      <c r="I50" s="18"/>
      <c r="J50" s="86"/>
      <c r="K50" s="18"/>
      <c r="L50" s="87"/>
      <c r="M50" s="18"/>
      <c r="N50" s="24"/>
      <c r="O50" s="7"/>
    </row>
    <row r="51" spans="1:15" ht="16.5" thickBot="1">
      <c r="A51" s="127"/>
      <c r="B51" s="11"/>
      <c r="C51" s="21"/>
      <c r="D51" s="8"/>
      <c r="E51" s="8"/>
      <c r="F51" s="8"/>
      <c r="G51" s="10"/>
      <c r="H51" s="17"/>
      <c r="I51" s="18"/>
      <c r="J51" s="86"/>
      <c r="K51" s="18"/>
      <c r="L51" s="87"/>
      <c r="M51" s="18"/>
      <c r="N51" s="24"/>
      <c r="O51" s="7"/>
    </row>
    <row r="52" spans="1:15" s="1" customFormat="1" ht="26.25" thickBot="1">
      <c r="A52" s="526" t="s">
        <v>725</v>
      </c>
      <c r="B52" s="527"/>
      <c r="C52" s="527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8"/>
    </row>
    <row r="53" spans="1:15" s="1" customFormat="1" ht="15">
      <c r="A53" s="232" t="s">
        <v>168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s="1" customFormat="1" ht="15.75">
      <c r="A54" s="235" t="s">
        <v>472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22.5">
      <c r="A55" s="341" t="s">
        <v>172</v>
      </c>
      <c r="B55" s="342"/>
      <c r="C55" s="342"/>
      <c r="D55" s="342"/>
      <c r="E55" s="8"/>
      <c r="F55" s="10"/>
      <c r="G55" s="8"/>
      <c r="H55" s="6"/>
      <c r="I55" s="18"/>
      <c r="J55" s="86"/>
      <c r="K55" s="18"/>
      <c r="L55" s="87"/>
      <c r="M55" s="24"/>
      <c r="N55" s="19"/>
      <c r="O55" s="7"/>
    </row>
    <row r="56" spans="1:15" ht="47.25">
      <c r="A56" s="122" t="s">
        <v>2985</v>
      </c>
      <c r="B56" s="39" t="s">
        <v>580</v>
      </c>
      <c r="C56" s="39" t="s">
        <v>1930</v>
      </c>
      <c r="D56" s="40" t="s">
        <v>1931</v>
      </c>
      <c r="E56" s="40" t="s">
        <v>1932</v>
      </c>
      <c r="F56" s="40" t="s">
        <v>719</v>
      </c>
      <c r="G56" s="40" t="s">
        <v>2986</v>
      </c>
      <c r="H56" s="41" t="s">
        <v>2800</v>
      </c>
      <c r="I56" s="41" t="s">
        <v>2361</v>
      </c>
      <c r="J56" s="41" t="s">
        <v>2987</v>
      </c>
      <c r="K56" s="42" t="s">
        <v>4613</v>
      </c>
      <c r="L56" s="39" t="s">
        <v>2988</v>
      </c>
      <c r="M56" s="42" t="s">
        <v>2801</v>
      </c>
      <c r="N56" s="42" t="s">
        <v>1933</v>
      </c>
      <c r="O56" s="39" t="s">
        <v>1929</v>
      </c>
    </row>
    <row r="57" spans="1:15" ht="31.5">
      <c r="A57" s="123">
        <v>153</v>
      </c>
      <c r="B57" s="45" t="s">
        <v>726</v>
      </c>
      <c r="C57" s="55" t="s">
        <v>727</v>
      </c>
      <c r="D57" s="46" t="s">
        <v>728</v>
      </c>
      <c r="E57" s="46" t="s">
        <v>729</v>
      </c>
      <c r="F57" s="46" t="s">
        <v>4277</v>
      </c>
      <c r="G57" s="46" t="s">
        <v>730</v>
      </c>
      <c r="H57" s="48">
        <v>5</v>
      </c>
      <c r="I57" s="126" t="s">
        <v>5604</v>
      </c>
      <c r="J57" s="68">
        <v>0.1</v>
      </c>
      <c r="K57" s="126" t="s">
        <v>5604</v>
      </c>
      <c r="L57" s="69"/>
      <c r="M57" s="58">
        <v>88.35</v>
      </c>
      <c r="N57" s="54">
        <v>17.67015</v>
      </c>
      <c r="O57" s="50" t="s">
        <v>4472</v>
      </c>
    </row>
    <row r="58" spans="1:15" ht="16.5" thickBot="1">
      <c r="A58" s="127"/>
      <c r="B58" s="11"/>
      <c r="C58" s="21"/>
      <c r="D58" s="8"/>
      <c r="E58" s="8"/>
      <c r="F58" s="8"/>
      <c r="G58" s="10"/>
      <c r="H58" s="17"/>
      <c r="I58" s="18"/>
      <c r="J58" s="86"/>
      <c r="K58" s="18"/>
      <c r="L58" s="87"/>
      <c r="M58" s="18"/>
      <c r="N58" s="24"/>
      <c r="O58" s="7"/>
    </row>
    <row r="59" spans="1:15" s="1" customFormat="1" ht="26.25" thickBot="1">
      <c r="A59" s="526" t="s">
        <v>725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8"/>
    </row>
    <row r="60" spans="1:15" s="1" customFormat="1" ht="15">
      <c r="A60" s="232" t="s">
        <v>169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31"/>
      <c r="O60" s="4"/>
    </row>
    <row r="61" spans="1:15" s="1" customFormat="1" ht="15.75">
      <c r="A61" s="233" t="s">
        <v>472</v>
      </c>
      <c r="B61" s="11"/>
      <c r="C61" s="12"/>
      <c r="D61" s="8"/>
      <c r="E61" s="8"/>
      <c r="F61" s="10"/>
      <c r="G61" s="8"/>
      <c r="H61" s="6"/>
      <c r="I61" s="18"/>
      <c r="J61" s="86"/>
      <c r="K61" s="18"/>
      <c r="L61" s="87"/>
      <c r="M61" s="24"/>
      <c r="N61" s="19"/>
      <c r="O61" s="7"/>
    </row>
    <row r="62" spans="1:15" ht="22.5">
      <c r="A62" s="236" t="s">
        <v>171</v>
      </c>
      <c r="B62" s="11"/>
      <c r="C62" s="12"/>
      <c r="D62" s="8"/>
      <c r="E62" s="8"/>
      <c r="F62" s="10"/>
      <c r="G62" s="8"/>
      <c r="H62" s="6"/>
      <c r="I62" s="18"/>
      <c r="J62" s="86"/>
      <c r="K62" s="18"/>
      <c r="L62" s="87"/>
      <c r="M62" s="24"/>
      <c r="N62" s="19"/>
      <c r="O62" s="7"/>
    </row>
    <row r="63" spans="1:15" ht="47.25">
      <c r="A63" s="122" t="s">
        <v>2985</v>
      </c>
      <c r="B63" s="39" t="s">
        <v>580</v>
      </c>
      <c r="C63" s="39" t="s">
        <v>1930</v>
      </c>
      <c r="D63" s="40" t="s">
        <v>1931</v>
      </c>
      <c r="E63" s="40" t="s">
        <v>1932</v>
      </c>
      <c r="F63" s="40" t="s">
        <v>4276</v>
      </c>
      <c r="G63" s="40" t="s">
        <v>2986</v>
      </c>
      <c r="H63" s="41" t="s">
        <v>2800</v>
      </c>
      <c r="I63" s="41" t="s">
        <v>2361</v>
      </c>
      <c r="J63" s="41" t="s">
        <v>2987</v>
      </c>
      <c r="K63" s="42" t="s">
        <v>4613</v>
      </c>
      <c r="L63" s="39" t="s">
        <v>2988</v>
      </c>
      <c r="M63" s="42" t="s">
        <v>2801</v>
      </c>
      <c r="N63" s="42" t="s">
        <v>1933</v>
      </c>
      <c r="O63" s="39" t="s">
        <v>1929</v>
      </c>
    </row>
    <row r="64" spans="1:15" ht="31.5">
      <c r="A64" s="123" t="s">
        <v>731</v>
      </c>
      <c r="B64" s="44" t="s">
        <v>3938</v>
      </c>
      <c r="C64" s="45" t="s">
        <v>732</v>
      </c>
      <c r="D64" s="46" t="s">
        <v>2409</v>
      </c>
      <c r="E64" s="46" t="s">
        <v>733</v>
      </c>
      <c r="F64" s="46" t="s">
        <v>4277</v>
      </c>
      <c r="G64" s="46" t="s">
        <v>734</v>
      </c>
      <c r="H64" s="43">
        <v>1</v>
      </c>
      <c r="I64" s="290">
        <v>6.3</v>
      </c>
      <c r="J64" s="291">
        <v>0.1</v>
      </c>
      <c r="K64" s="85">
        <f>SUM(I64*100)/110</f>
        <v>5.7272727272727275</v>
      </c>
      <c r="L64" s="83">
        <v>0.78</v>
      </c>
      <c r="M64" s="85">
        <f>SUM(K64-(K64*L64))</f>
        <v>1.2599999999999998</v>
      </c>
      <c r="N64" s="293">
        <v>1.2584</v>
      </c>
      <c r="O64" s="50" t="s">
        <v>1773</v>
      </c>
    </row>
    <row r="65" spans="1:15" ht="16.5" thickBot="1">
      <c r="A65" s="127"/>
      <c r="B65" s="9"/>
      <c r="C65" s="11"/>
      <c r="D65" s="8"/>
      <c r="E65" s="8"/>
      <c r="F65" s="8"/>
      <c r="G65" s="8"/>
      <c r="H65" s="6"/>
      <c r="I65" s="18"/>
      <c r="J65" s="86"/>
      <c r="K65" s="24"/>
      <c r="L65" s="87"/>
      <c r="M65" s="24"/>
      <c r="N65" s="19"/>
      <c r="O65" s="7"/>
    </row>
    <row r="66" spans="1:15" s="1" customFormat="1" ht="24" thickBot="1">
      <c r="A66" s="525" t="s">
        <v>832</v>
      </c>
      <c r="B66" s="523"/>
      <c r="C66" s="523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03"/>
    </row>
    <row r="67" spans="1:15" s="1" customFormat="1" ht="15.75">
      <c r="A67" s="127" t="s">
        <v>170</v>
      </c>
      <c r="B67" s="92"/>
      <c r="C67" s="92"/>
      <c r="D67" s="92"/>
      <c r="E67" s="237"/>
      <c r="F67" s="237"/>
      <c r="G67" s="107"/>
      <c r="H67" s="237"/>
      <c r="I67" s="237"/>
      <c r="J67" s="237"/>
      <c r="K67" s="92"/>
      <c r="L67" s="92"/>
      <c r="M67" s="92"/>
      <c r="N67" s="92"/>
      <c r="O67" s="92"/>
    </row>
    <row r="68" spans="1:15" s="1" customFormat="1" ht="15.75">
      <c r="A68" s="233" t="s">
        <v>472</v>
      </c>
      <c r="B68" s="92"/>
      <c r="C68" s="92"/>
      <c r="D68" s="92"/>
      <c r="E68" s="237"/>
      <c r="F68" s="237"/>
      <c r="G68" s="107"/>
      <c r="H68" s="237"/>
      <c r="I68" s="237"/>
      <c r="J68" s="237"/>
      <c r="K68" s="92"/>
      <c r="L68" s="92"/>
      <c r="M68" s="92"/>
      <c r="N68" s="92"/>
      <c r="O68" s="92"/>
    </row>
    <row r="69" spans="1:15" s="1" customFormat="1" ht="22.5">
      <c r="A69" s="236" t="s">
        <v>171</v>
      </c>
      <c r="B69" s="92"/>
      <c r="C69" s="92"/>
      <c r="D69" s="92"/>
      <c r="E69" s="237"/>
      <c r="F69" s="237"/>
      <c r="G69" s="107"/>
      <c r="H69" s="237"/>
      <c r="I69" s="237"/>
      <c r="J69" s="237"/>
      <c r="K69" s="92"/>
      <c r="L69" s="92"/>
      <c r="M69" s="92"/>
      <c r="N69" s="92"/>
      <c r="O69" s="92"/>
    </row>
    <row r="70" spans="1:15" s="1" customFormat="1" ht="47.25">
      <c r="A70" s="128" t="s">
        <v>735</v>
      </c>
      <c r="B70" s="129" t="s">
        <v>580</v>
      </c>
      <c r="C70" s="129" t="s">
        <v>1930</v>
      </c>
      <c r="D70" s="129" t="s">
        <v>1931</v>
      </c>
      <c r="E70" s="130" t="s">
        <v>736</v>
      </c>
      <c r="F70" s="129" t="s">
        <v>737</v>
      </c>
      <c r="G70" s="129" t="s">
        <v>738</v>
      </c>
      <c r="H70" s="130" t="s">
        <v>2800</v>
      </c>
      <c r="I70" s="130" t="s">
        <v>739</v>
      </c>
      <c r="J70" s="129" t="s">
        <v>2987</v>
      </c>
      <c r="K70" s="130" t="s">
        <v>740</v>
      </c>
      <c r="L70" s="129" t="s">
        <v>2988</v>
      </c>
      <c r="M70" s="130" t="s">
        <v>741</v>
      </c>
      <c r="N70" s="130" t="s">
        <v>742</v>
      </c>
      <c r="O70" s="129" t="s">
        <v>1929</v>
      </c>
    </row>
    <row r="71" spans="1:15" s="1" customFormat="1" ht="39">
      <c r="A71" s="131" t="s">
        <v>743</v>
      </c>
      <c r="B71" s="132" t="s">
        <v>2786</v>
      </c>
      <c r="C71" s="133" t="s">
        <v>744</v>
      </c>
      <c r="D71" s="134" t="s">
        <v>745</v>
      </c>
      <c r="E71" s="134" t="s">
        <v>746</v>
      </c>
      <c r="F71" s="135"/>
      <c r="G71" s="129" t="s">
        <v>747</v>
      </c>
      <c r="H71" s="136">
        <v>1</v>
      </c>
      <c r="I71" s="136">
        <v>15.202</v>
      </c>
      <c r="J71" s="137">
        <v>0.1</v>
      </c>
      <c r="K71" s="58">
        <f>SUM(I71*100)/110</f>
        <v>13.82</v>
      </c>
      <c r="L71" s="139">
        <v>0.7</v>
      </c>
      <c r="M71" s="140">
        <f>SUM(K71-(K71*L71))</f>
        <v>4.146000000000001</v>
      </c>
      <c r="N71" s="138">
        <v>4.15</v>
      </c>
      <c r="O71" s="110" t="s">
        <v>4472</v>
      </c>
    </row>
    <row r="72" spans="1:15" ht="31.5">
      <c r="A72" s="131" t="s">
        <v>748</v>
      </c>
      <c r="B72" s="141" t="s">
        <v>5369</v>
      </c>
      <c r="C72" s="133" t="s">
        <v>749</v>
      </c>
      <c r="D72" s="141" t="s">
        <v>5371</v>
      </c>
      <c r="E72" s="141" t="s">
        <v>750</v>
      </c>
      <c r="F72" s="126" t="s">
        <v>5604</v>
      </c>
      <c r="G72" s="130" t="s">
        <v>751</v>
      </c>
      <c r="H72" s="136">
        <v>2</v>
      </c>
      <c r="I72" s="126" t="s">
        <v>5604</v>
      </c>
      <c r="J72" s="137">
        <v>0.1</v>
      </c>
      <c r="K72" s="142"/>
      <c r="L72" s="143">
        <v>0.0821</v>
      </c>
      <c r="M72" s="138">
        <v>1015.13</v>
      </c>
      <c r="N72" s="138">
        <f>SUM(M72/H72)</f>
        <v>507.565</v>
      </c>
      <c r="O72" s="110" t="s">
        <v>1771</v>
      </c>
    </row>
    <row r="73" spans="1:15" ht="31.5">
      <c r="A73" s="131" t="s">
        <v>748</v>
      </c>
      <c r="B73" s="141" t="s">
        <v>5369</v>
      </c>
      <c r="C73" s="133" t="s">
        <v>752</v>
      </c>
      <c r="D73" s="141" t="s">
        <v>5371</v>
      </c>
      <c r="E73" s="141" t="s">
        <v>753</v>
      </c>
      <c r="F73" s="126" t="s">
        <v>5604</v>
      </c>
      <c r="G73" s="130" t="s">
        <v>754</v>
      </c>
      <c r="H73" s="136">
        <v>4</v>
      </c>
      <c r="I73" s="126" t="s">
        <v>5604</v>
      </c>
      <c r="J73" s="137"/>
      <c r="K73" s="142"/>
      <c r="L73" s="143">
        <v>0.0821</v>
      </c>
      <c r="M73" s="138">
        <v>2030.26</v>
      </c>
      <c r="N73" s="138">
        <f>SUM(M73/H73)</f>
        <v>507.565</v>
      </c>
      <c r="O73" s="110" t="s">
        <v>1771</v>
      </c>
    </row>
    <row r="74" spans="1:15" ht="19.5">
      <c r="A74" s="131" t="s">
        <v>755</v>
      </c>
      <c r="B74" s="141" t="s">
        <v>756</v>
      </c>
      <c r="C74" s="133" t="s">
        <v>757</v>
      </c>
      <c r="D74" s="141" t="s">
        <v>758</v>
      </c>
      <c r="E74" s="141" t="s">
        <v>759</v>
      </c>
      <c r="F74" s="126" t="s">
        <v>5604</v>
      </c>
      <c r="G74" s="130" t="s">
        <v>760</v>
      </c>
      <c r="H74" s="328">
        <v>1</v>
      </c>
      <c r="I74" s="323" t="s">
        <v>5604</v>
      </c>
      <c r="J74" s="329"/>
      <c r="K74" s="330">
        <v>904.83</v>
      </c>
      <c r="L74" s="331"/>
      <c r="M74" s="332"/>
      <c r="N74" s="332">
        <v>814.347</v>
      </c>
      <c r="O74" s="110" t="s">
        <v>1771</v>
      </c>
    </row>
    <row r="75" spans="1:15" ht="20.25" thickBot="1">
      <c r="A75" s="144" t="s">
        <v>761</v>
      </c>
      <c r="B75" s="145" t="s">
        <v>756</v>
      </c>
      <c r="C75" s="146" t="s">
        <v>762</v>
      </c>
      <c r="D75" s="145" t="s">
        <v>758</v>
      </c>
      <c r="E75" s="145" t="s">
        <v>763</v>
      </c>
      <c r="F75" s="126" t="s">
        <v>5604</v>
      </c>
      <c r="G75" s="147" t="s">
        <v>764</v>
      </c>
      <c r="H75" s="322">
        <v>1</v>
      </c>
      <c r="I75" s="323" t="s">
        <v>5604</v>
      </c>
      <c r="J75" s="324"/>
      <c r="K75" s="325">
        <v>544.86</v>
      </c>
      <c r="L75" s="326"/>
      <c r="M75" s="327"/>
      <c r="N75" s="327">
        <v>490.374</v>
      </c>
      <c r="O75" s="148" t="s">
        <v>1771</v>
      </c>
    </row>
    <row r="76" spans="1:15" ht="19.5">
      <c r="A76" s="238" t="s">
        <v>145</v>
      </c>
      <c r="B76" s="238"/>
      <c r="C76" s="238"/>
      <c r="D76" s="238"/>
      <c r="E76" s="239"/>
      <c r="F76" s="92"/>
      <c r="G76" s="240"/>
      <c r="H76" s="237"/>
      <c r="I76" s="241"/>
      <c r="J76" s="242"/>
      <c r="K76" s="241"/>
      <c r="L76" s="243"/>
      <c r="M76" s="244"/>
      <c r="N76" s="244"/>
      <c r="O76" s="107"/>
    </row>
    <row r="77" spans="1:15" s="1" customFormat="1" ht="16.5" thickBot="1">
      <c r="A77" s="6"/>
      <c r="B77" s="11"/>
      <c r="C77" s="21"/>
      <c r="D77" s="8"/>
      <c r="E77" s="8"/>
      <c r="F77" s="8"/>
      <c r="G77" s="10"/>
      <c r="H77" s="17"/>
      <c r="I77" s="18"/>
      <c r="J77" s="86"/>
      <c r="K77" s="18"/>
      <c r="L77" s="87"/>
      <c r="M77" s="18"/>
      <c r="N77" s="24"/>
      <c r="O77" s="7"/>
    </row>
    <row r="78" spans="1:15" s="1" customFormat="1" ht="26.25" thickBot="1">
      <c r="A78" s="526" t="s">
        <v>2267</v>
      </c>
      <c r="B78" s="527"/>
      <c r="C78" s="527"/>
      <c r="D78" s="527"/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8"/>
    </row>
    <row r="79" spans="1:14" s="1" customFormat="1" ht="15.75">
      <c r="A79" s="91" t="s">
        <v>403</v>
      </c>
      <c r="N79" s="78"/>
    </row>
    <row r="80" spans="1:15" s="1" customFormat="1" ht="22.5">
      <c r="A80" s="342" t="s">
        <v>173</v>
      </c>
      <c r="B80" s="342"/>
      <c r="C80" s="342"/>
      <c r="D80" s="342"/>
      <c r="E80" s="8"/>
      <c r="F80" s="10"/>
      <c r="G80" s="8"/>
      <c r="H80" s="6"/>
      <c r="I80" s="18"/>
      <c r="J80" s="86"/>
      <c r="K80" s="18"/>
      <c r="L80" s="87"/>
      <c r="M80" s="24"/>
      <c r="N80" s="19"/>
      <c r="O80" s="7"/>
    </row>
    <row r="81" spans="1:15" s="1" customFormat="1" ht="47.25">
      <c r="A81" s="39" t="s">
        <v>2985</v>
      </c>
      <c r="B81" s="39" t="s">
        <v>580</v>
      </c>
      <c r="C81" s="39" t="s">
        <v>1930</v>
      </c>
      <c r="D81" s="40" t="s">
        <v>1931</v>
      </c>
      <c r="E81" s="40" t="s">
        <v>1932</v>
      </c>
      <c r="F81" s="40" t="s">
        <v>4276</v>
      </c>
      <c r="G81" s="40" t="s">
        <v>2986</v>
      </c>
      <c r="H81" s="41" t="s">
        <v>2800</v>
      </c>
      <c r="I81" s="41" t="s">
        <v>2361</v>
      </c>
      <c r="J81" s="41" t="s">
        <v>2987</v>
      </c>
      <c r="K81" s="42" t="s">
        <v>4613</v>
      </c>
      <c r="L81" s="39" t="s">
        <v>2988</v>
      </c>
      <c r="M81" s="42" t="s">
        <v>2801</v>
      </c>
      <c r="N81" s="42" t="s">
        <v>1933</v>
      </c>
      <c r="O81" s="39" t="s">
        <v>1929</v>
      </c>
    </row>
    <row r="82" spans="1:15" s="1" customFormat="1" ht="15.75">
      <c r="A82" s="43">
        <v>963</v>
      </c>
      <c r="B82" s="44" t="s">
        <v>4999</v>
      </c>
      <c r="C82" s="55" t="s">
        <v>5479</v>
      </c>
      <c r="D82" s="46" t="s">
        <v>5000</v>
      </c>
      <c r="E82" s="46" t="s">
        <v>590</v>
      </c>
      <c r="F82" s="47" t="s">
        <v>4611</v>
      </c>
      <c r="G82" s="43" t="s">
        <v>5475</v>
      </c>
      <c r="H82" s="43">
        <v>10</v>
      </c>
      <c r="I82" s="49">
        <v>2.4995</v>
      </c>
      <c r="J82" s="68">
        <v>0.1</v>
      </c>
      <c r="K82" s="49">
        <f>SUM(I82*100)/110</f>
        <v>2.272272727272727</v>
      </c>
      <c r="L82" s="69">
        <v>0.9</v>
      </c>
      <c r="M82" s="292">
        <v>1.27272</v>
      </c>
      <c r="N82" s="336">
        <f aca="true" t="shared" si="4" ref="N82:N87">(M82/H82)</f>
        <v>0.127272</v>
      </c>
      <c r="O82" s="50" t="s">
        <v>1773</v>
      </c>
    </row>
    <row r="83" spans="1:15" s="1" customFormat="1" ht="15.75">
      <c r="A83" s="43">
        <v>961</v>
      </c>
      <c r="B83" s="44" t="s">
        <v>4999</v>
      </c>
      <c r="C83" s="55" t="s">
        <v>5750</v>
      </c>
      <c r="D83" s="46" t="s">
        <v>5000</v>
      </c>
      <c r="E83" s="46" t="s">
        <v>3040</v>
      </c>
      <c r="F83" s="47" t="s">
        <v>4611</v>
      </c>
      <c r="G83" s="43" t="s">
        <v>5480</v>
      </c>
      <c r="H83" s="43">
        <v>10</v>
      </c>
      <c r="I83" s="49">
        <v>2.4995</v>
      </c>
      <c r="J83" s="68">
        <v>0.1</v>
      </c>
      <c r="K83" s="49">
        <f>SUM(I83*100)/110</f>
        <v>2.272272727272727</v>
      </c>
      <c r="L83" s="69">
        <v>0.9</v>
      </c>
      <c r="M83" s="292">
        <v>1.27272</v>
      </c>
      <c r="N83" s="336">
        <f t="shared" si="4"/>
        <v>0.127272</v>
      </c>
      <c r="O83" s="50" t="s">
        <v>1773</v>
      </c>
    </row>
    <row r="84" spans="1:15" ht="15.75">
      <c r="A84" s="43">
        <v>327</v>
      </c>
      <c r="B84" s="45"/>
      <c r="C84" s="45"/>
      <c r="D84" s="46" t="s">
        <v>2305</v>
      </c>
      <c r="E84" s="46" t="s">
        <v>2306</v>
      </c>
      <c r="F84" s="47" t="s">
        <v>4611</v>
      </c>
      <c r="G84" s="46" t="s">
        <v>5470</v>
      </c>
      <c r="H84" s="48">
        <v>3</v>
      </c>
      <c r="I84" s="49">
        <v>12</v>
      </c>
      <c r="J84" s="68">
        <v>0.2</v>
      </c>
      <c r="K84" s="49">
        <f>SUM(I84*100)/120</f>
        <v>10</v>
      </c>
      <c r="L84" s="69">
        <v>0.5</v>
      </c>
      <c r="M84" s="290">
        <v>6.25</v>
      </c>
      <c r="N84" s="336">
        <f t="shared" si="4"/>
        <v>2.0833333333333335</v>
      </c>
      <c r="O84" s="50"/>
    </row>
    <row r="85" spans="1:15" ht="15.75">
      <c r="A85" s="43">
        <v>592</v>
      </c>
      <c r="B85" s="45" t="s">
        <v>4050</v>
      </c>
      <c r="C85" s="45" t="s">
        <v>5473</v>
      </c>
      <c r="D85" s="46" t="s">
        <v>4051</v>
      </c>
      <c r="E85" s="46" t="s">
        <v>4052</v>
      </c>
      <c r="F85" s="47" t="s">
        <v>4611</v>
      </c>
      <c r="G85" s="47" t="s">
        <v>5474</v>
      </c>
      <c r="H85" s="48">
        <v>30</v>
      </c>
      <c r="I85" s="49">
        <v>2.94</v>
      </c>
      <c r="J85" s="68">
        <v>0.1</v>
      </c>
      <c r="K85" s="58">
        <f>SUM(I85*100)/110</f>
        <v>2.672727272727273</v>
      </c>
      <c r="L85" s="69">
        <v>0.79</v>
      </c>
      <c r="M85" s="54">
        <v>1.33636</v>
      </c>
      <c r="N85" s="202">
        <f t="shared" si="4"/>
        <v>0.04454533333333333</v>
      </c>
      <c r="O85" s="50" t="s">
        <v>4472</v>
      </c>
    </row>
    <row r="86" spans="1:15" ht="15.75">
      <c r="A86" s="43">
        <v>501</v>
      </c>
      <c r="B86" s="45" t="s">
        <v>2080</v>
      </c>
      <c r="C86" s="55" t="s">
        <v>5471</v>
      </c>
      <c r="D86" s="46" t="s">
        <v>3133</v>
      </c>
      <c r="E86" s="46" t="s">
        <v>3134</v>
      </c>
      <c r="F86" s="47" t="s">
        <v>4611</v>
      </c>
      <c r="G86" s="47" t="s">
        <v>5472</v>
      </c>
      <c r="H86" s="48">
        <v>30</v>
      </c>
      <c r="I86" s="49">
        <v>3.05</v>
      </c>
      <c r="J86" s="68">
        <v>0.1</v>
      </c>
      <c r="K86" s="58">
        <f>SUM(I86*100)/110</f>
        <v>2.772727272727273</v>
      </c>
      <c r="L86" s="81">
        <v>0.5</v>
      </c>
      <c r="M86" s="292">
        <f>SUM(K86-(K86*L86))</f>
        <v>1.3863636363636365</v>
      </c>
      <c r="N86" s="336">
        <f t="shared" si="4"/>
        <v>0.04621212121212122</v>
      </c>
      <c r="O86" s="50" t="s">
        <v>4472</v>
      </c>
    </row>
    <row r="87" spans="1:15" ht="15.75">
      <c r="A87" s="43">
        <v>962</v>
      </c>
      <c r="B87" s="44" t="s">
        <v>4999</v>
      </c>
      <c r="C87" s="55" t="s">
        <v>5477</v>
      </c>
      <c r="D87" s="46" t="s">
        <v>5000</v>
      </c>
      <c r="E87" s="46" t="s">
        <v>3041</v>
      </c>
      <c r="F87" s="47" t="s">
        <v>5476</v>
      </c>
      <c r="G87" s="43" t="s">
        <v>5478</v>
      </c>
      <c r="H87" s="43">
        <v>10</v>
      </c>
      <c r="I87" s="49">
        <v>2.4995</v>
      </c>
      <c r="J87" s="68">
        <v>0.1</v>
      </c>
      <c r="K87" s="49">
        <f>SUM(I87*100)/110</f>
        <v>2.272272727272727</v>
      </c>
      <c r="L87" s="69">
        <v>0.9</v>
      </c>
      <c r="M87" s="292">
        <v>1.27272</v>
      </c>
      <c r="N87" s="336">
        <f t="shared" si="4"/>
        <v>0.127272</v>
      </c>
      <c r="O87" s="50" t="s">
        <v>1773</v>
      </c>
    </row>
    <row r="88" spans="1:15" ht="16.5" thickBot="1">
      <c r="A88" s="6"/>
      <c r="B88" s="9"/>
      <c r="C88" s="12"/>
      <c r="D88" s="8"/>
      <c r="E88" s="8"/>
      <c r="F88" s="10"/>
      <c r="G88" s="6"/>
      <c r="H88" s="6"/>
      <c r="I88" s="18"/>
      <c r="J88" s="86"/>
      <c r="K88" s="18"/>
      <c r="L88" s="87"/>
      <c r="M88" s="24"/>
      <c r="N88" s="19"/>
      <c r="O88" s="7"/>
    </row>
    <row r="89" spans="1:15" ht="26.25" thickBot="1">
      <c r="A89" s="526" t="s">
        <v>718</v>
      </c>
      <c r="B89" s="527"/>
      <c r="C89" s="527"/>
      <c r="D89" s="527"/>
      <c r="E89" s="527"/>
      <c r="F89" s="527"/>
      <c r="G89" s="527"/>
      <c r="H89" s="527"/>
      <c r="I89" s="527"/>
      <c r="J89" s="527"/>
      <c r="K89" s="527"/>
      <c r="L89" s="527"/>
      <c r="M89" s="527"/>
      <c r="N89" s="527"/>
      <c r="O89" s="528"/>
    </row>
    <row r="90" spans="1:15" ht="15.75">
      <c r="A90" s="92" t="s">
        <v>473</v>
      </c>
      <c r="B90" s="4"/>
      <c r="C90" s="4"/>
      <c r="D90" s="4"/>
      <c r="E90" s="4"/>
      <c r="F90" s="4"/>
      <c r="G90" s="4" t="s">
        <v>3068</v>
      </c>
      <c r="H90" s="4"/>
      <c r="I90" s="4"/>
      <c r="J90" s="4"/>
      <c r="K90" s="4"/>
      <c r="L90" s="4"/>
      <c r="M90" s="4"/>
      <c r="N90" s="4"/>
      <c r="O90" s="4"/>
    </row>
    <row r="91" spans="1:15" ht="22.5">
      <c r="A91" s="342" t="s">
        <v>174</v>
      </c>
      <c r="B91" s="342"/>
      <c r="C91" s="342"/>
      <c r="D91" s="342"/>
      <c r="E91" s="8"/>
      <c r="F91" s="10"/>
      <c r="G91" s="8"/>
      <c r="H91" s="6"/>
      <c r="I91" s="18"/>
      <c r="J91" s="86"/>
      <c r="K91" s="18"/>
      <c r="L91" s="87"/>
      <c r="M91" s="24"/>
      <c r="N91" s="19"/>
      <c r="O91" s="7"/>
    </row>
    <row r="92" spans="1:15" ht="47.25">
      <c r="A92" s="39" t="s">
        <v>2985</v>
      </c>
      <c r="B92" s="39" t="s">
        <v>580</v>
      </c>
      <c r="C92" s="39" t="s">
        <v>1930</v>
      </c>
      <c r="D92" s="40" t="s">
        <v>1931</v>
      </c>
      <c r="E92" s="40" t="s">
        <v>1932</v>
      </c>
      <c r="F92" s="40" t="s">
        <v>719</v>
      </c>
      <c r="G92" s="40" t="s">
        <v>2986</v>
      </c>
      <c r="H92" s="41" t="s">
        <v>2800</v>
      </c>
      <c r="I92" s="41" t="s">
        <v>2361</v>
      </c>
      <c r="J92" s="41" t="s">
        <v>2987</v>
      </c>
      <c r="K92" s="42" t="s">
        <v>4613</v>
      </c>
      <c r="L92" s="39" t="s">
        <v>2988</v>
      </c>
      <c r="M92" s="42" t="s">
        <v>2801</v>
      </c>
      <c r="N92" s="42" t="s">
        <v>1933</v>
      </c>
      <c r="O92" s="39" t="s">
        <v>1929</v>
      </c>
    </row>
    <row r="93" spans="1:15" ht="31.5">
      <c r="A93" s="43">
        <v>29</v>
      </c>
      <c r="B93" s="45" t="s">
        <v>3738</v>
      </c>
      <c r="C93" s="55" t="s">
        <v>720</v>
      </c>
      <c r="D93" s="46" t="s">
        <v>2121</v>
      </c>
      <c r="E93" s="46" t="s">
        <v>3739</v>
      </c>
      <c r="F93" s="46" t="s">
        <v>721</v>
      </c>
      <c r="G93" s="46" t="s">
        <v>722</v>
      </c>
      <c r="H93" s="48">
        <v>56</v>
      </c>
      <c r="I93" s="49" t="s">
        <v>5604</v>
      </c>
      <c r="J93" s="68">
        <v>0.1</v>
      </c>
      <c r="K93" s="49" t="s">
        <v>5604</v>
      </c>
      <c r="L93" s="69"/>
      <c r="M93" s="49">
        <v>2411.1</v>
      </c>
      <c r="N93" s="51">
        <v>43.05536</v>
      </c>
      <c r="O93" s="50" t="s">
        <v>1771</v>
      </c>
    </row>
    <row r="94" spans="1:15" ht="31.5">
      <c r="A94" s="43">
        <v>30</v>
      </c>
      <c r="B94" s="45" t="s">
        <v>3738</v>
      </c>
      <c r="C94" s="55" t="s">
        <v>723</v>
      </c>
      <c r="D94" s="46" t="s">
        <v>2121</v>
      </c>
      <c r="E94" s="46" t="s">
        <v>3740</v>
      </c>
      <c r="F94" s="46" t="s">
        <v>721</v>
      </c>
      <c r="G94" s="46" t="s">
        <v>724</v>
      </c>
      <c r="H94" s="48">
        <v>56</v>
      </c>
      <c r="I94" s="49" t="s">
        <v>5604</v>
      </c>
      <c r="J94" s="68">
        <v>0.1</v>
      </c>
      <c r="K94" s="49" t="s">
        <v>5604</v>
      </c>
      <c r="L94" s="69"/>
      <c r="M94" s="49">
        <v>2331.3</v>
      </c>
      <c r="N94" s="51">
        <v>41.63036</v>
      </c>
      <c r="O94" s="50" t="s">
        <v>1771</v>
      </c>
    </row>
    <row r="95" spans="1:15" ht="16.5" thickBot="1">
      <c r="A95" s="6"/>
      <c r="B95" s="9"/>
      <c r="C95" s="12"/>
      <c r="D95" s="8"/>
      <c r="E95" s="8"/>
      <c r="F95" s="10"/>
      <c r="G95" s="6"/>
      <c r="H95" s="6"/>
      <c r="I95" s="18"/>
      <c r="J95" s="86"/>
      <c r="K95" s="18"/>
      <c r="L95" s="87"/>
      <c r="M95" s="24"/>
      <c r="N95" s="19"/>
      <c r="O95" s="7"/>
    </row>
    <row r="96" spans="1:15" ht="26.25" thickBot="1">
      <c r="A96" s="526" t="s">
        <v>701</v>
      </c>
      <c r="B96" s="527"/>
      <c r="C96" s="527"/>
      <c r="D96" s="527"/>
      <c r="E96" s="527"/>
      <c r="F96" s="527"/>
      <c r="G96" s="527"/>
      <c r="H96" s="527"/>
      <c r="I96" s="527"/>
      <c r="J96" s="527"/>
      <c r="K96" s="527"/>
      <c r="L96" s="527"/>
      <c r="M96" s="527"/>
      <c r="N96" s="527"/>
      <c r="O96" s="528"/>
    </row>
    <row r="97" spans="1:15" ht="25.5">
      <c r="A97" s="245" t="s">
        <v>114</v>
      </c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4"/>
      <c r="O97" s="234"/>
    </row>
    <row r="98" spans="1:15" ht="22.5">
      <c r="A98" s="182" t="s">
        <v>175</v>
      </c>
      <c r="B98" s="11"/>
      <c r="C98" s="12"/>
      <c r="D98" s="8"/>
      <c r="F98" s="10"/>
      <c r="G98" s="8"/>
      <c r="H98" s="17"/>
      <c r="I98" s="30"/>
      <c r="J98" s="36"/>
      <c r="K98" s="30"/>
      <c r="L98" s="37"/>
      <c r="M98" s="30"/>
      <c r="N98" s="32"/>
      <c r="O98" s="7"/>
    </row>
    <row r="99" spans="1:15" ht="47.25">
      <c r="A99" s="39" t="s">
        <v>2985</v>
      </c>
      <c r="B99" s="39" t="s">
        <v>580</v>
      </c>
      <c r="C99" s="39" t="s">
        <v>1930</v>
      </c>
      <c r="D99" s="40" t="s">
        <v>1931</v>
      </c>
      <c r="E99" s="40" t="s">
        <v>1932</v>
      </c>
      <c r="F99" s="40" t="s">
        <v>4276</v>
      </c>
      <c r="G99" s="40" t="s">
        <v>2986</v>
      </c>
      <c r="H99" s="41" t="s">
        <v>2800</v>
      </c>
      <c r="I99" s="41" t="s">
        <v>2361</v>
      </c>
      <c r="J99" s="41" t="s">
        <v>2987</v>
      </c>
      <c r="K99" s="42" t="s">
        <v>4613</v>
      </c>
      <c r="L99" s="39" t="s">
        <v>2988</v>
      </c>
      <c r="M99" s="42" t="s">
        <v>2801</v>
      </c>
      <c r="N99" s="42" t="s">
        <v>1933</v>
      </c>
      <c r="O99" s="39" t="s">
        <v>1929</v>
      </c>
    </row>
    <row r="100" spans="1:15" ht="15.75">
      <c r="A100" s="43">
        <v>811</v>
      </c>
      <c r="B100" s="55" t="s">
        <v>2373</v>
      </c>
      <c r="C100" s="55" t="s">
        <v>3277</v>
      </c>
      <c r="D100" s="46" t="s">
        <v>2374</v>
      </c>
      <c r="E100" s="46" t="s">
        <v>2375</v>
      </c>
      <c r="F100" s="47" t="s">
        <v>702</v>
      </c>
      <c r="G100" s="46" t="s">
        <v>3305</v>
      </c>
      <c r="H100" s="48">
        <v>30</v>
      </c>
      <c r="I100" s="49">
        <v>2.552</v>
      </c>
      <c r="J100" s="68">
        <v>0.1</v>
      </c>
      <c r="K100" s="49">
        <f>SUM(I100*100)/110</f>
        <v>2.3200000000000003</v>
      </c>
      <c r="L100" s="81">
        <v>0.549</v>
      </c>
      <c r="M100" s="49">
        <f>SUM(K100-(K100*L100))</f>
        <v>1.04632</v>
      </c>
      <c r="N100" s="51">
        <v>0.035</v>
      </c>
      <c r="O100" s="50" t="s">
        <v>4472</v>
      </c>
    </row>
    <row r="101" spans="1:15" ht="15.75">
      <c r="A101" s="43">
        <v>813</v>
      </c>
      <c r="B101" s="55" t="s">
        <v>2373</v>
      </c>
      <c r="C101" s="55" t="s">
        <v>3278</v>
      </c>
      <c r="D101" s="46" t="s">
        <v>2374</v>
      </c>
      <c r="E101" s="46" t="s">
        <v>2376</v>
      </c>
      <c r="F101" s="47" t="s">
        <v>702</v>
      </c>
      <c r="G101" s="46" t="s">
        <v>3305</v>
      </c>
      <c r="H101" s="48">
        <v>1</v>
      </c>
      <c r="I101" s="56">
        <v>3.696</v>
      </c>
      <c r="J101" s="68">
        <v>0.1</v>
      </c>
      <c r="K101" s="49">
        <f>SUM(I101*100)/110</f>
        <v>3.3600000000000003</v>
      </c>
      <c r="L101" s="81">
        <v>0.545</v>
      </c>
      <c r="M101" s="49">
        <f>SUM(K101-(K101*L101))</f>
        <v>1.5288</v>
      </c>
      <c r="N101" s="58">
        <f>(M101/H101)</f>
        <v>1.5288</v>
      </c>
      <c r="O101" s="50" t="s">
        <v>4472</v>
      </c>
    </row>
    <row r="102" spans="1:15" ht="15.75">
      <c r="A102" s="43">
        <v>810</v>
      </c>
      <c r="B102" s="55" t="s">
        <v>2373</v>
      </c>
      <c r="C102" s="55" t="s">
        <v>3276</v>
      </c>
      <c r="D102" s="46" t="s">
        <v>2374</v>
      </c>
      <c r="E102" s="46" t="s">
        <v>3565</v>
      </c>
      <c r="F102" s="47" t="s">
        <v>702</v>
      </c>
      <c r="G102" s="46" t="s">
        <v>3279</v>
      </c>
      <c r="H102" s="48">
        <v>40</v>
      </c>
      <c r="I102" s="49">
        <v>2.618</v>
      </c>
      <c r="J102" s="68">
        <v>0.1</v>
      </c>
      <c r="K102" s="49">
        <f>SUM(I102*100)/110</f>
        <v>2.38</v>
      </c>
      <c r="L102" s="81">
        <v>0.545</v>
      </c>
      <c r="M102" s="49">
        <f>SUM(K102-(K102*L102))</f>
        <v>1.0828999999999998</v>
      </c>
      <c r="N102" s="56">
        <f>(M102/H102)</f>
        <v>0.027072499999999992</v>
      </c>
      <c r="O102" s="50" t="s">
        <v>4472</v>
      </c>
    </row>
    <row r="103" spans="1:15" s="1" customFormat="1" ht="16.5" thickBot="1">
      <c r="A103" s="6"/>
      <c r="B103" s="12"/>
      <c r="C103" s="12"/>
      <c r="D103" s="8"/>
      <c r="E103" s="8"/>
      <c r="F103" s="10"/>
      <c r="G103" s="8"/>
      <c r="H103" s="17"/>
      <c r="I103" s="18"/>
      <c r="J103" s="86"/>
      <c r="K103" s="18"/>
      <c r="L103" s="246"/>
      <c r="M103" s="18"/>
      <c r="N103" s="19"/>
      <c r="O103" s="7"/>
    </row>
    <row r="104" spans="1:15" s="4" customFormat="1" ht="26.25" thickBot="1">
      <c r="A104" s="526" t="s">
        <v>177</v>
      </c>
      <c r="B104" s="527"/>
      <c r="C104" s="527"/>
      <c r="D104" s="527"/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8"/>
    </row>
    <row r="105" spans="1:15" s="4" customFormat="1" ht="15.75">
      <c r="A105" s="91" t="s">
        <v>474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8"/>
      <c r="O105" s="1"/>
    </row>
    <row r="106" spans="1:15" s="1" customFormat="1" ht="23.25">
      <c r="A106" s="182" t="s">
        <v>176</v>
      </c>
      <c r="B106" s="247"/>
      <c r="C106" s="12"/>
      <c r="D106" s="8"/>
      <c r="E106" s="8"/>
      <c r="F106" s="10"/>
      <c r="G106" s="8"/>
      <c r="H106" s="6"/>
      <c r="I106" s="18"/>
      <c r="J106" s="86"/>
      <c r="K106" s="18"/>
      <c r="L106" s="87"/>
      <c r="M106" s="24"/>
      <c r="N106" s="19"/>
      <c r="O106" s="7"/>
    </row>
    <row r="107" spans="1:15" s="38" customFormat="1" ht="47.25">
      <c r="A107" s="39" t="s">
        <v>2985</v>
      </c>
      <c r="B107" s="39" t="s">
        <v>580</v>
      </c>
      <c r="C107" s="39" t="s">
        <v>1930</v>
      </c>
      <c r="D107" s="40" t="s">
        <v>1931</v>
      </c>
      <c r="E107" s="40" t="s">
        <v>1932</v>
      </c>
      <c r="F107" s="40" t="s">
        <v>4276</v>
      </c>
      <c r="G107" s="40" t="s">
        <v>2986</v>
      </c>
      <c r="H107" s="41" t="s">
        <v>2800</v>
      </c>
      <c r="I107" s="41" t="s">
        <v>2361</v>
      </c>
      <c r="J107" s="41" t="s">
        <v>2987</v>
      </c>
      <c r="K107" s="42" t="s">
        <v>4613</v>
      </c>
      <c r="L107" s="39" t="s">
        <v>2988</v>
      </c>
      <c r="M107" s="42" t="s">
        <v>2801</v>
      </c>
      <c r="N107" s="42" t="s">
        <v>1933</v>
      </c>
      <c r="O107" s="39" t="s">
        <v>1929</v>
      </c>
    </row>
    <row r="108" spans="1:15" s="4" customFormat="1" ht="15.75">
      <c r="A108" s="43">
        <v>177</v>
      </c>
      <c r="B108" s="44" t="s">
        <v>4539</v>
      </c>
      <c r="C108" s="55" t="s">
        <v>3123</v>
      </c>
      <c r="D108" s="46" t="s">
        <v>4540</v>
      </c>
      <c r="E108" s="46" t="s">
        <v>4541</v>
      </c>
      <c r="F108" s="46" t="s">
        <v>3386</v>
      </c>
      <c r="G108" s="72" t="s">
        <v>3124</v>
      </c>
      <c r="H108" s="48">
        <v>1</v>
      </c>
      <c r="I108" s="49">
        <v>13.23</v>
      </c>
      <c r="J108" s="68">
        <v>0.1</v>
      </c>
      <c r="K108" s="49">
        <f>SUM(I108*100)/110</f>
        <v>12.027272727272727</v>
      </c>
      <c r="L108" s="69">
        <v>0.55</v>
      </c>
      <c r="M108" s="49">
        <f>SUM(K108-(K108*L108))</f>
        <v>5.412272727272727</v>
      </c>
      <c r="N108" s="58">
        <f>(M108/H108)</f>
        <v>5.412272727272727</v>
      </c>
      <c r="O108" s="50" t="s">
        <v>4472</v>
      </c>
    </row>
    <row r="109" spans="1:15" s="4" customFormat="1" ht="15.75">
      <c r="A109" s="43">
        <v>370</v>
      </c>
      <c r="B109" s="44" t="s">
        <v>2828</v>
      </c>
      <c r="C109" s="45" t="s">
        <v>3391</v>
      </c>
      <c r="D109" s="46" t="s">
        <v>5085</v>
      </c>
      <c r="E109" s="46" t="s">
        <v>2829</v>
      </c>
      <c r="F109" s="46" t="s">
        <v>3386</v>
      </c>
      <c r="G109" s="72" t="s">
        <v>3393</v>
      </c>
      <c r="H109" s="48">
        <v>1</v>
      </c>
      <c r="I109" s="49">
        <v>5.9</v>
      </c>
      <c r="J109" s="68">
        <v>0.1</v>
      </c>
      <c r="K109" s="49">
        <f>SUM(I109*100)/110</f>
        <v>5.363636363636363</v>
      </c>
      <c r="L109" s="69">
        <v>0.6287</v>
      </c>
      <c r="M109" s="49">
        <f>SUM(K109-(K109*L109))</f>
        <v>1.9915181818181815</v>
      </c>
      <c r="N109" s="58">
        <f>(M109/H109)</f>
        <v>1.9915181818181815</v>
      </c>
      <c r="O109" s="50" t="s">
        <v>1773</v>
      </c>
    </row>
    <row r="110" spans="1:15" s="4" customFormat="1" ht="15.75">
      <c r="A110" s="43">
        <v>371</v>
      </c>
      <c r="B110" s="44" t="s">
        <v>2828</v>
      </c>
      <c r="C110" s="45" t="s">
        <v>3392</v>
      </c>
      <c r="D110" s="46" t="s">
        <v>5085</v>
      </c>
      <c r="E110" s="46" t="s">
        <v>2830</v>
      </c>
      <c r="F110" s="46" t="s">
        <v>3386</v>
      </c>
      <c r="G110" s="72" t="s">
        <v>3122</v>
      </c>
      <c r="H110" s="48">
        <v>1</v>
      </c>
      <c r="I110" s="49">
        <v>5.9</v>
      </c>
      <c r="J110" s="68">
        <v>0.1</v>
      </c>
      <c r="K110" s="49">
        <f>SUM(I110*100)/110</f>
        <v>5.363636363636363</v>
      </c>
      <c r="L110" s="69">
        <v>0.6698</v>
      </c>
      <c r="M110" s="49">
        <f>SUM(K110-(K110*L110))</f>
        <v>1.7710727272727276</v>
      </c>
      <c r="N110" s="58">
        <f>(M110/H110)</f>
        <v>1.7710727272727276</v>
      </c>
      <c r="O110" s="50" t="s">
        <v>1773</v>
      </c>
    </row>
    <row r="111" spans="1:15" s="4" customFormat="1" ht="15.75">
      <c r="A111" s="43">
        <v>1202</v>
      </c>
      <c r="B111" s="44" t="s">
        <v>3997</v>
      </c>
      <c r="C111" s="45" t="s">
        <v>3387</v>
      </c>
      <c r="D111" s="46" t="s">
        <v>5404</v>
      </c>
      <c r="E111" s="46" t="s">
        <v>3998</v>
      </c>
      <c r="F111" s="47" t="s">
        <v>3386</v>
      </c>
      <c r="G111" s="60" t="s">
        <v>3389</v>
      </c>
      <c r="H111" s="48">
        <v>1</v>
      </c>
      <c r="I111" s="49">
        <v>6.7</v>
      </c>
      <c r="J111" s="68">
        <v>0.1</v>
      </c>
      <c r="K111" s="49">
        <f>SUM(I111*100)/110</f>
        <v>6.090909090909091</v>
      </c>
      <c r="L111" s="69">
        <v>0.65</v>
      </c>
      <c r="M111" s="49">
        <f>SUM(K111-(K111*L111))</f>
        <v>2.131818181818182</v>
      </c>
      <c r="N111" s="58">
        <f>(M111/H111)</f>
        <v>2.131818181818182</v>
      </c>
      <c r="O111" s="50" t="s">
        <v>1773</v>
      </c>
    </row>
    <row r="112" spans="1:15" s="4" customFormat="1" ht="16.5" thickBot="1">
      <c r="A112" s="300">
        <v>1203</v>
      </c>
      <c r="B112" s="461" t="s">
        <v>3997</v>
      </c>
      <c r="C112" s="462" t="s">
        <v>3388</v>
      </c>
      <c r="D112" s="298" t="s">
        <v>5404</v>
      </c>
      <c r="E112" s="298" t="s">
        <v>3999</v>
      </c>
      <c r="F112" s="463" t="s">
        <v>3386</v>
      </c>
      <c r="G112" s="464" t="s">
        <v>3390</v>
      </c>
      <c r="H112" s="465">
        <v>1</v>
      </c>
      <c r="I112" s="466">
        <v>7.402</v>
      </c>
      <c r="J112" s="467">
        <v>0.1</v>
      </c>
      <c r="K112" s="466">
        <f>SUM(I112*100)/110</f>
        <v>6.7290909090909095</v>
      </c>
      <c r="L112" s="468">
        <v>0.65</v>
      </c>
      <c r="M112" s="469">
        <f>SUM(K112-(K112*L112))</f>
        <v>2.3551818181818183</v>
      </c>
      <c r="N112" s="469">
        <f>(M112/H112)</f>
        <v>2.3551818181818183</v>
      </c>
      <c r="O112" s="305" t="s">
        <v>1773</v>
      </c>
    </row>
    <row r="113" spans="1:15" s="4" customFormat="1" ht="26.25" thickBot="1">
      <c r="A113" s="526" t="s">
        <v>765</v>
      </c>
      <c r="B113" s="527"/>
      <c r="C113" s="527"/>
      <c r="D113" s="527"/>
      <c r="E113" s="527"/>
      <c r="F113" s="527"/>
      <c r="G113" s="527"/>
      <c r="H113" s="527"/>
      <c r="I113" s="527"/>
      <c r="J113" s="527"/>
      <c r="K113" s="527"/>
      <c r="L113" s="527"/>
      <c r="M113" s="527"/>
      <c r="N113" s="527"/>
      <c r="O113" s="528"/>
    </row>
    <row r="114" s="4" customFormat="1" ht="15.75">
      <c r="A114" s="92" t="s">
        <v>475</v>
      </c>
    </row>
    <row r="115" spans="1:15" s="4" customFormat="1" ht="15.75">
      <c r="A115" s="6"/>
      <c r="B115" s="11"/>
      <c r="C115" s="12"/>
      <c r="D115" s="8"/>
      <c r="E115" s="8"/>
      <c r="F115" s="10"/>
      <c r="G115" s="8"/>
      <c r="H115" s="6"/>
      <c r="I115" s="18"/>
      <c r="J115" s="86"/>
      <c r="K115" s="18"/>
      <c r="L115" s="87"/>
      <c r="M115" s="24"/>
      <c r="N115" s="19"/>
      <c r="O115" s="7"/>
    </row>
    <row r="116" spans="1:15" s="4" customFormat="1" ht="47.25">
      <c r="A116" s="39" t="s">
        <v>2985</v>
      </c>
      <c r="B116" s="39" t="s">
        <v>580</v>
      </c>
      <c r="C116" s="39" t="s">
        <v>1930</v>
      </c>
      <c r="D116" s="40" t="s">
        <v>1931</v>
      </c>
      <c r="E116" s="40" t="s">
        <v>1932</v>
      </c>
      <c r="F116" s="40" t="s">
        <v>719</v>
      </c>
      <c r="G116" s="40" t="s">
        <v>2986</v>
      </c>
      <c r="H116" s="41" t="s">
        <v>2800</v>
      </c>
      <c r="I116" s="41" t="s">
        <v>2361</v>
      </c>
      <c r="J116" s="41" t="s">
        <v>2987</v>
      </c>
      <c r="K116" s="42" t="s">
        <v>4613</v>
      </c>
      <c r="L116" s="39" t="s">
        <v>2988</v>
      </c>
      <c r="M116" s="42" t="s">
        <v>2801</v>
      </c>
      <c r="N116" s="42" t="s">
        <v>1933</v>
      </c>
      <c r="O116" s="39" t="s">
        <v>1929</v>
      </c>
    </row>
    <row r="117" spans="1:15" s="4" customFormat="1" ht="31.5">
      <c r="A117" s="43">
        <v>195</v>
      </c>
      <c r="B117" s="44" t="s">
        <v>2180</v>
      </c>
      <c r="C117" s="124" t="s">
        <v>766</v>
      </c>
      <c r="D117" s="46" t="s">
        <v>5404</v>
      </c>
      <c r="E117" s="46" t="s">
        <v>5049</v>
      </c>
      <c r="F117" s="46" t="s">
        <v>3386</v>
      </c>
      <c r="G117" s="46" t="s">
        <v>767</v>
      </c>
      <c r="H117" s="43">
        <v>1</v>
      </c>
      <c r="I117" s="49">
        <v>7.4</v>
      </c>
      <c r="J117" s="68">
        <v>0.1</v>
      </c>
      <c r="K117" s="58">
        <f>SUM(I117*100)/110</f>
        <v>6.7272727272727275</v>
      </c>
      <c r="L117" s="69">
        <v>0.55</v>
      </c>
      <c r="M117" s="58">
        <f>SUM(K117-(K117*L117))</f>
        <v>3.027272727272727</v>
      </c>
      <c r="N117" s="58">
        <f>(M117/H117)</f>
        <v>3.027272727272727</v>
      </c>
      <c r="O117" s="50" t="s">
        <v>1773</v>
      </c>
    </row>
    <row r="118" spans="1:15" s="4" customFormat="1" ht="16.5" thickBot="1">
      <c r="A118" s="6"/>
      <c r="B118" s="9"/>
      <c r="C118" s="11"/>
      <c r="D118" s="8"/>
      <c r="E118" s="8"/>
      <c r="F118" s="10"/>
      <c r="G118" s="29"/>
      <c r="H118" s="17"/>
      <c r="I118" s="18"/>
      <c r="J118" s="86"/>
      <c r="K118" s="18"/>
      <c r="L118" s="87"/>
      <c r="M118" s="24"/>
      <c r="N118" s="24"/>
      <c r="O118" s="7"/>
    </row>
    <row r="119" spans="1:15" s="4" customFormat="1" ht="26.25" thickBot="1">
      <c r="A119" s="526" t="s">
        <v>2326</v>
      </c>
      <c r="B119" s="527"/>
      <c r="C119" s="527"/>
      <c r="D119" s="527"/>
      <c r="E119" s="527"/>
      <c r="F119" s="527"/>
      <c r="G119" s="527"/>
      <c r="H119" s="527"/>
      <c r="I119" s="527"/>
      <c r="J119" s="527"/>
      <c r="K119" s="527"/>
      <c r="L119" s="527"/>
      <c r="M119" s="527"/>
      <c r="N119" s="527"/>
      <c r="O119" s="528"/>
    </row>
    <row r="120" spans="1:15" s="4" customFormat="1" ht="15.75">
      <c r="A120" s="91" t="s">
        <v>476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82"/>
      <c r="O120" s="1"/>
    </row>
    <row r="121" spans="1:15" s="4" customFormat="1" ht="22.5">
      <c r="A121" s="182" t="s">
        <v>178</v>
      </c>
      <c r="B121" s="11"/>
      <c r="C121" s="12"/>
      <c r="D121" s="8"/>
      <c r="E121" s="8"/>
      <c r="F121" s="10"/>
      <c r="G121" s="8"/>
      <c r="H121" s="6"/>
      <c r="I121" s="18"/>
      <c r="J121" s="86"/>
      <c r="K121" s="18"/>
      <c r="L121" s="87"/>
      <c r="M121" s="24"/>
      <c r="N121" s="19"/>
      <c r="O121" s="7"/>
    </row>
    <row r="122" spans="1:15" s="4" customFormat="1" ht="47.25">
      <c r="A122" s="39" t="s">
        <v>2985</v>
      </c>
      <c r="B122" s="39" t="s">
        <v>580</v>
      </c>
      <c r="C122" s="39" t="s">
        <v>1930</v>
      </c>
      <c r="D122" s="40" t="s">
        <v>1931</v>
      </c>
      <c r="E122" s="40" t="s">
        <v>1932</v>
      </c>
      <c r="F122" s="40" t="s">
        <v>4276</v>
      </c>
      <c r="G122" s="40" t="s">
        <v>2986</v>
      </c>
      <c r="H122" s="41" t="s">
        <v>2800</v>
      </c>
      <c r="I122" s="41" t="s">
        <v>2361</v>
      </c>
      <c r="J122" s="41" t="s">
        <v>2987</v>
      </c>
      <c r="K122" s="42" t="s">
        <v>4613</v>
      </c>
      <c r="L122" s="39" t="s">
        <v>2988</v>
      </c>
      <c r="M122" s="42" t="s">
        <v>2801</v>
      </c>
      <c r="N122" s="42" t="s">
        <v>1933</v>
      </c>
      <c r="O122" s="39" t="s">
        <v>1929</v>
      </c>
    </row>
    <row r="123" spans="1:15" s="4" customFormat="1" ht="15.75">
      <c r="A123" s="43">
        <v>648</v>
      </c>
      <c r="B123" s="45" t="s">
        <v>4772</v>
      </c>
      <c r="C123" s="55" t="s">
        <v>4709</v>
      </c>
      <c r="D123" s="52" t="s">
        <v>4773</v>
      </c>
      <c r="E123" s="46" t="s">
        <v>4774</v>
      </c>
      <c r="F123" s="63" t="s">
        <v>3052</v>
      </c>
      <c r="G123" s="46" t="s">
        <v>4710</v>
      </c>
      <c r="H123" s="43">
        <v>1</v>
      </c>
      <c r="I123" s="49">
        <v>82.53</v>
      </c>
      <c r="J123" s="68">
        <v>0.1</v>
      </c>
      <c r="K123" s="49">
        <f aca="true" t="shared" si="5" ref="K123:K136">SUM(I123*100)/110</f>
        <v>75.02727272727273</v>
      </c>
      <c r="L123" s="69">
        <v>0.603</v>
      </c>
      <c r="M123" s="58">
        <f aca="true" t="shared" si="6" ref="M123:M136">SUM(K123-(K123*L123))</f>
        <v>29.785827272727275</v>
      </c>
      <c r="N123" s="51">
        <f aca="true" t="shared" si="7" ref="N123:N135">(M123/H123)</f>
        <v>29.785827272727275</v>
      </c>
      <c r="O123" s="50" t="s">
        <v>4472</v>
      </c>
    </row>
    <row r="124" spans="1:15" s="4" customFormat="1" ht="15.75">
      <c r="A124" s="43">
        <v>409</v>
      </c>
      <c r="B124" s="45" t="s">
        <v>5269</v>
      </c>
      <c r="C124" s="45" t="s">
        <v>4708</v>
      </c>
      <c r="D124" s="46" t="s">
        <v>5270</v>
      </c>
      <c r="E124" s="46" t="s">
        <v>2962</v>
      </c>
      <c r="F124" s="52" t="s">
        <v>3052</v>
      </c>
      <c r="G124" s="47" t="s">
        <v>2754</v>
      </c>
      <c r="H124" s="320">
        <v>20</v>
      </c>
      <c r="I124" s="290">
        <v>11.8998</v>
      </c>
      <c r="J124" s="291">
        <v>0.1</v>
      </c>
      <c r="K124" s="290">
        <f t="shared" si="5"/>
        <v>10.818</v>
      </c>
      <c r="L124" s="83">
        <v>0.9982</v>
      </c>
      <c r="M124" s="290">
        <f t="shared" si="6"/>
        <v>0.019472399999999723</v>
      </c>
      <c r="N124" s="293">
        <f t="shared" si="7"/>
        <v>0.0009736199999999861</v>
      </c>
      <c r="O124" s="50" t="s">
        <v>1773</v>
      </c>
    </row>
    <row r="125" spans="1:15" s="4" customFormat="1" ht="15.75">
      <c r="A125" s="43">
        <v>385</v>
      </c>
      <c r="B125" s="44" t="s">
        <v>3239</v>
      </c>
      <c r="C125" s="55" t="s">
        <v>3055</v>
      </c>
      <c r="D125" s="46" t="s">
        <v>3240</v>
      </c>
      <c r="E125" s="46" t="s">
        <v>3241</v>
      </c>
      <c r="F125" s="52" t="s">
        <v>3052</v>
      </c>
      <c r="G125" s="47" t="s">
        <v>4705</v>
      </c>
      <c r="H125" s="320">
        <v>30</v>
      </c>
      <c r="I125" s="290">
        <v>3.86</v>
      </c>
      <c r="J125" s="291">
        <v>0.1</v>
      </c>
      <c r="K125" s="290">
        <f t="shared" si="5"/>
        <v>3.5090909090909093</v>
      </c>
      <c r="L125" s="83">
        <v>0.8841</v>
      </c>
      <c r="M125" s="290">
        <f t="shared" si="6"/>
        <v>0.40670363636363627</v>
      </c>
      <c r="N125" s="292">
        <f t="shared" si="7"/>
        <v>0.013556787878787875</v>
      </c>
      <c r="O125" s="50" t="s">
        <v>4472</v>
      </c>
    </row>
    <row r="126" spans="1:15" s="4" customFormat="1" ht="15.75">
      <c r="A126" s="43">
        <v>387</v>
      </c>
      <c r="B126" s="44" t="s">
        <v>3239</v>
      </c>
      <c r="C126" s="55" t="s">
        <v>3057</v>
      </c>
      <c r="D126" s="46" t="s">
        <v>3240</v>
      </c>
      <c r="E126" s="46" t="s">
        <v>4084</v>
      </c>
      <c r="F126" s="52" t="s">
        <v>3052</v>
      </c>
      <c r="G126" s="47" t="s">
        <v>4707</v>
      </c>
      <c r="H126" s="320">
        <v>6</v>
      </c>
      <c r="I126" s="290">
        <v>3.21</v>
      </c>
      <c r="J126" s="291">
        <v>0.1</v>
      </c>
      <c r="K126" s="290">
        <f t="shared" si="5"/>
        <v>2.918181818181818</v>
      </c>
      <c r="L126" s="83">
        <v>0.9629</v>
      </c>
      <c r="M126" s="290">
        <f t="shared" si="6"/>
        <v>0.10826454545454567</v>
      </c>
      <c r="N126" s="292">
        <f t="shared" si="7"/>
        <v>0.018044090909090944</v>
      </c>
      <c r="O126" s="50" t="s">
        <v>4472</v>
      </c>
    </row>
    <row r="127" spans="1:15" s="4" customFormat="1" ht="15.75">
      <c r="A127" s="43">
        <v>386</v>
      </c>
      <c r="B127" s="44" t="s">
        <v>3239</v>
      </c>
      <c r="C127" s="55" t="s">
        <v>3056</v>
      </c>
      <c r="D127" s="46" t="s">
        <v>3240</v>
      </c>
      <c r="E127" s="46" t="s">
        <v>4083</v>
      </c>
      <c r="F127" s="52" t="s">
        <v>3052</v>
      </c>
      <c r="G127" s="47" t="s">
        <v>4706</v>
      </c>
      <c r="H127" s="320">
        <v>20</v>
      </c>
      <c r="I127" s="290">
        <v>6.03</v>
      </c>
      <c r="J127" s="291">
        <v>0.1</v>
      </c>
      <c r="K127" s="290">
        <f t="shared" si="5"/>
        <v>5.4818181818181815</v>
      </c>
      <c r="L127" s="83">
        <v>0.8716</v>
      </c>
      <c r="M127" s="290">
        <f t="shared" si="6"/>
        <v>0.7038654545454541</v>
      </c>
      <c r="N127" s="292">
        <f t="shared" si="7"/>
        <v>0.035193272727272705</v>
      </c>
      <c r="O127" s="50" t="s">
        <v>4472</v>
      </c>
    </row>
    <row r="128" spans="1:15" s="4" customFormat="1" ht="19.5" customHeight="1">
      <c r="A128" s="43">
        <v>968</v>
      </c>
      <c r="B128" s="45" t="s">
        <v>3186</v>
      </c>
      <c r="C128" s="55" t="s">
        <v>4715</v>
      </c>
      <c r="D128" s="46" t="s">
        <v>3231</v>
      </c>
      <c r="E128" s="52" t="s">
        <v>4409</v>
      </c>
      <c r="F128" s="52" t="s">
        <v>3052</v>
      </c>
      <c r="G128" s="46" t="s">
        <v>4718</v>
      </c>
      <c r="H128" s="320">
        <v>6</v>
      </c>
      <c r="I128" s="290">
        <v>18.56</v>
      </c>
      <c r="J128" s="291">
        <v>0.1</v>
      </c>
      <c r="K128" s="290">
        <f t="shared" si="5"/>
        <v>16.87272727272727</v>
      </c>
      <c r="L128" s="83">
        <v>0.8979</v>
      </c>
      <c r="M128" s="290">
        <f t="shared" si="6"/>
        <v>1.7227054545454532</v>
      </c>
      <c r="N128" s="292">
        <f t="shared" si="7"/>
        <v>0.2871175757575755</v>
      </c>
      <c r="O128" s="50" t="s">
        <v>4721</v>
      </c>
    </row>
    <row r="129" spans="1:15" s="4" customFormat="1" ht="19.5" customHeight="1">
      <c r="A129" s="43">
        <v>969</v>
      </c>
      <c r="B129" s="45" t="s">
        <v>3186</v>
      </c>
      <c r="C129" s="55" t="s">
        <v>4716</v>
      </c>
      <c r="D129" s="46" t="s">
        <v>3231</v>
      </c>
      <c r="E129" s="52" t="s">
        <v>4410</v>
      </c>
      <c r="F129" s="52" t="s">
        <v>3052</v>
      </c>
      <c r="G129" s="46" t="s">
        <v>4719</v>
      </c>
      <c r="H129" s="320">
        <v>6</v>
      </c>
      <c r="I129" s="290">
        <v>24.76</v>
      </c>
      <c r="J129" s="291">
        <v>0.1</v>
      </c>
      <c r="K129" s="290">
        <f t="shared" si="5"/>
        <v>22.509090909090908</v>
      </c>
      <c r="L129" s="83">
        <v>0.898</v>
      </c>
      <c r="M129" s="290">
        <f t="shared" si="6"/>
        <v>2.2959272727272726</v>
      </c>
      <c r="N129" s="292">
        <f t="shared" si="7"/>
        <v>0.3826545454545454</v>
      </c>
      <c r="O129" s="50" t="s">
        <v>4721</v>
      </c>
    </row>
    <row r="130" spans="1:15" s="4" customFormat="1" ht="19.5" customHeight="1">
      <c r="A130" s="43">
        <v>970</v>
      </c>
      <c r="B130" s="45" t="s">
        <v>3186</v>
      </c>
      <c r="C130" s="55" t="s">
        <v>4717</v>
      </c>
      <c r="D130" s="46" t="s">
        <v>3231</v>
      </c>
      <c r="E130" s="52" t="s">
        <v>2143</v>
      </c>
      <c r="F130" s="52" t="s">
        <v>3052</v>
      </c>
      <c r="G130" s="46" t="s">
        <v>4720</v>
      </c>
      <c r="H130" s="320">
        <v>6</v>
      </c>
      <c r="I130" s="290">
        <v>32.94</v>
      </c>
      <c r="J130" s="291">
        <v>0.1</v>
      </c>
      <c r="K130" s="290">
        <f t="shared" si="5"/>
        <v>29.945454545454545</v>
      </c>
      <c r="L130" s="83">
        <v>0.885</v>
      </c>
      <c r="M130" s="290">
        <f t="shared" si="6"/>
        <v>3.4437272727272727</v>
      </c>
      <c r="N130" s="292">
        <f t="shared" si="7"/>
        <v>0.5739545454545455</v>
      </c>
      <c r="O130" s="50" t="s">
        <v>4721</v>
      </c>
    </row>
    <row r="131" spans="1:15" s="4" customFormat="1" ht="15.75">
      <c r="A131" s="43">
        <v>137</v>
      </c>
      <c r="B131" s="44" t="s">
        <v>3221</v>
      </c>
      <c r="C131" s="55" t="s">
        <v>3053</v>
      </c>
      <c r="D131" s="46" t="s">
        <v>3448</v>
      </c>
      <c r="E131" s="46" t="s">
        <v>3449</v>
      </c>
      <c r="F131" s="63" t="s">
        <v>3052</v>
      </c>
      <c r="G131" s="46" t="s">
        <v>3054</v>
      </c>
      <c r="H131" s="320">
        <v>1</v>
      </c>
      <c r="I131" s="290">
        <v>134.50999</v>
      </c>
      <c r="J131" s="291">
        <v>0.1</v>
      </c>
      <c r="K131" s="290">
        <f t="shared" si="5"/>
        <v>122.28180909090908</v>
      </c>
      <c r="L131" s="334">
        <v>0.58299</v>
      </c>
      <c r="M131" s="85">
        <f t="shared" si="6"/>
        <v>50.992737209</v>
      </c>
      <c r="N131" s="292">
        <f t="shared" si="7"/>
        <v>50.992737209</v>
      </c>
      <c r="O131" s="50" t="s">
        <v>1771</v>
      </c>
    </row>
    <row r="132" spans="1:15" s="4" customFormat="1" ht="15.75">
      <c r="A132" s="43">
        <v>873</v>
      </c>
      <c r="B132" s="44" t="s">
        <v>2537</v>
      </c>
      <c r="C132" s="45" t="s">
        <v>3899</v>
      </c>
      <c r="D132" s="46" t="s">
        <v>2538</v>
      </c>
      <c r="E132" s="46" t="s">
        <v>4090</v>
      </c>
      <c r="F132" s="63" t="s">
        <v>3052</v>
      </c>
      <c r="G132" s="43" t="s">
        <v>3898</v>
      </c>
      <c r="H132" s="43">
        <v>1</v>
      </c>
      <c r="I132" s="49">
        <v>5.59999</v>
      </c>
      <c r="J132" s="68">
        <v>0.1</v>
      </c>
      <c r="K132" s="49">
        <f t="shared" si="5"/>
        <v>5.0909</v>
      </c>
      <c r="L132" s="69">
        <v>0.7604</v>
      </c>
      <c r="M132" s="49">
        <f t="shared" si="6"/>
        <v>1.2197796400000005</v>
      </c>
      <c r="N132" s="58">
        <f t="shared" si="7"/>
        <v>1.2197796400000005</v>
      </c>
      <c r="O132" s="50" t="s">
        <v>1773</v>
      </c>
    </row>
    <row r="133" spans="1:15" s="4" customFormat="1" ht="15.75">
      <c r="A133" s="43">
        <v>872</v>
      </c>
      <c r="B133" s="44" t="s">
        <v>2539</v>
      </c>
      <c r="C133" s="124" t="s">
        <v>4713</v>
      </c>
      <c r="D133" s="46" t="s">
        <v>2540</v>
      </c>
      <c r="E133" s="46" t="s">
        <v>4090</v>
      </c>
      <c r="F133" s="63" t="s">
        <v>3052</v>
      </c>
      <c r="G133" s="43" t="s">
        <v>4714</v>
      </c>
      <c r="H133" s="43">
        <v>1</v>
      </c>
      <c r="I133" s="49">
        <v>5.59999</v>
      </c>
      <c r="J133" s="68">
        <v>0.1</v>
      </c>
      <c r="K133" s="49">
        <f t="shared" si="5"/>
        <v>5.0909</v>
      </c>
      <c r="L133" s="69">
        <v>0.76</v>
      </c>
      <c r="M133" s="49">
        <f t="shared" si="6"/>
        <v>1.221816</v>
      </c>
      <c r="N133" s="58">
        <f t="shared" si="7"/>
        <v>1.221816</v>
      </c>
      <c r="O133" s="50" t="s">
        <v>1773</v>
      </c>
    </row>
    <row r="134" spans="1:15" s="4" customFormat="1" ht="15.75">
      <c r="A134" s="43">
        <v>836</v>
      </c>
      <c r="B134" s="44" t="s">
        <v>3419</v>
      </c>
      <c r="C134" s="45" t="s">
        <v>4711</v>
      </c>
      <c r="D134" s="46" t="s">
        <v>3981</v>
      </c>
      <c r="E134" s="46" t="s">
        <v>4689</v>
      </c>
      <c r="F134" s="63" t="s">
        <v>3052</v>
      </c>
      <c r="G134" s="43" t="s">
        <v>4712</v>
      </c>
      <c r="H134" s="43">
        <v>20</v>
      </c>
      <c r="I134" s="49">
        <v>2.84</v>
      </c>
      <c r="J134" s="68">
        <v>0.1</v>
      </c>
      <c r="K134" s="49">
        <f t="shared" si="5"/>
        <v>2.581818181818182</v>
      </c>
      <c r="L134" s="69">
        <v>0.6124</v>
      </c>
      <c r="M134" s="49">
        <f t="shared" si="6"/>
        <v>1.0007127272727272</v>
      </c>
      <c r="N134" s="51">
        <f t="shared" si="7"/>
        <v>0.05003563636363636</v>
      </c>
      <c r="O134" s="50" t="s">
        <v>4472</v>
      </c>
    </row>
    <row r="135" spans="1:15" s="4" customFormat="1" ht="15.75">
      <c r="A135" s="43">
        <v>1159</v>
      </c>
      <c r="B135" s="45" t="s">
        <v>3232</v>
      </c>
      <c r="C135" s="55" t="s">
        <v>4722</v>
      </c>
      <c r="D135" s="46" t="s">
        <v>3890</v>
      </c>
      <c r="E135" s="46" t="s">
        <v>3891</v>
      </c>
      <c r="F135" s="63" t="s">
        <v>3052</v>
      </c>
      <c r="G135" s="46" t="s">
        <v>4036</v>
      </c>
      <c r="H135" s="43">
        <v>50</v>
      </c>
      <c r="I135" s="49">
        <v>29.953</v>
      </c>
      <c r="J135" s="68">
        <v>0.1</v>
      </c>
      <c r="K135" s="49">
        <f t="shared" si="5"/>
        <v>27.229999999999997</v>
      </c>
      <c r="L135" s="69">
        <v>0.5409</v>
      </c>
      <c r="M135" s="49">
        <f t="shared" si="6"/>
        <v>12.501292999999997</v>
      </c>
      <c r="N135" s="51">
        <f t="shared" si="7"/>
        <v>0.25002585999999993</v>
      </c>
      <c r="O135" s="50" t="s">
        <v>1773</v>
      </c>
    </row>
    <row r="136" spans="1:15" s="4" customFormat="1" ht="16.5" thickBot="1">
      <c r="A136" s="300">
        <v>1160</v>
      </c>
      <c r="B136" s="462" t="s">
        <v>3232</v>
      </c>
      <c r="C136" s="297" t="s">
        <v>4035</v>
      </c>
      <c r="D136" s="298" t="s">
        <v>3890</v>
      </c>
      <c r="E136" s="298" t="s">
        <v>3892</v>
      </c>
      <c r="F136" s="470" t="s">
        <v>3052</v>
      </c>
      <c r="G136" s="298" t="s">
        <v>4037</v>
      </c>
      <c r="H136" s="300">
        <v>10</v>
      </c>
      <c r="I136" s="466">
        <v>22.3003</v>
      </c>
      <c r="J136" s="467">
        <v>0.1</v>
      </c>
      <c r="K136" s="466">
        <f t="shared" si="5"/>
        <v>20.273000000000003</v>
      </c>
      <c r="L136" s="468">
        <v>0.7534</v>
      </c>
      <c r="M136" s="466">
        <f t="shared" si="6"/>
        <v>4.999321800000002</v>
      </c>
      <c r="N136" s="471">
        <v>0.5</v>
      </c>
      <c r="O136" s="305" t="s">
        <v>1773</v>
      </c>
    </row>
    <row r="137" spans="1:15" s="4" customFormat="1" ht="26.25" thickBot="1">
      <c r="A137" s="526" t="s">
        <v>773</v>
      </c>
      <c r="B137" s="527"/>
      <c r="C137" s="527"/>
      <c r="D137" s="527"/>
      <c r="E137" s="527"/>
      <c r="F137" s="527"/>
      <c r="G137" s="527"/>
      <c r="H137" s="527"/>
      <c r="I137" s="527"/>
      <c r="J137" s="527"/>
      <c r="K137" s="527"/>
      <c r="L137" s="527"/>
      <c r="M137" s="527"/>
      <c r="N137" s="527"/>
      <c r="O137" s="528"/>
    </row>
    <row r="138" s="4" customFormat="1" ht="15.75">
      <c r="A138" s="92" t="s">
        <v>477</v>
      </c>
    </row>
    <row r="139" spans="1:15" s="4" customFormat="1" ht="22.5">
      <c r="A139" s="182" t="s">
        <v>179</v>
      </c>
      <c r="B139" s="11"/>
      <c r="C139" s="12"/>
      <c r="D139" s="8"/>
      <c r="E139" s="8"/>
      <c r="F139" s="10"/>
      <c r="G139" s="8"/>
      <c r="H139" s="6"/>
      <c r="I139" s="18"/>
      <c r="J139" s="86"/>
      <c r="K139" s="18"/>
      <c r="L139" s="87"/>
      <c r="M139" s="24"/>
      <c r="N139" s="19"/>
      <c r="O139" s="7"/>
    </row>
    <row r="140" spans="1:15" s="4" customFormat="1" ht="47.25">
      <c r="A140" s="39" t="s">
        <v>2985</v>
      </c>
      <c r="B140" s="39" t="s">
        <v>580</v>
      </c>
      <c r="C140" s="39" t="s">
        <v>1930</v>
      </c>
      <c r="D140" s="40" t="s">
        <v>1931</v>
      </c>
      <c r="E140" s="40" t="s">
        <v>1932</v>
      </c>
      <c r="F140" s="40" t="s">
        <v>719</v>
      </c>
      <c r="G140" s="40" t="s">
        <v>2986</v>
      </c>
      <c r="H140" s="41" t="s">
        <v>2800</v>
      </c>
      <c r="I140" s="41" t="s">
        <v>2361</v>
      </c>
      <c r="J140" s="41" t="s">
        <v>2987</v>
      </c>
      <c r="K140" s="42" t="s">
        <v>4613</v>
      </c>
      <c r="L140" s="39" t="s">
        <v>2988</v>
      </c>
      <c r="M140" s="42" t="s">
        <v>2801</v>
      </c>
      <c r="N140" s="42" t="s">
        <v>1933</v>
      </c>
      <c r="O140" s="39" t="s">
        <v>1929</v>
      </c>
    </row>
    <row r="141" spans="1:15" s="4" customFormat="1" ht="15.75">
      <c r="A141" s="43">
        <v>110</v>
      </c>
      <c r="B141" s="45" t="s">
        <v>4772</v>
      </c>
      <c r="C141" s="55" t="s">
        <v>774</v>
      </c>
      <c r="D141" s="52" t="s">
        <v>4773</v>
      </c>
      <c r="E141" s="46" t="s">
        <v>775</v>
      </c>
      <c r="F141" s="46" t="s">
        <v>3052</v>
      </c>
      <c r="G141" s="46" t="s">
        <v>776</v>
      </c>
      <c r="H141" s="46">
        <v>1</v>
      </c>
      <c r="I141" s="49">
        <v>45.73</v>
      </c>
      <c r="J141" s="68">
        <v>0.1</v>
      </c>
      <c r="K141" s="58">
        <f>SUM(I141*100)/110</f>
        <v>41.57272727272727</v>
      </c>
      <c r="L141" s="69">
        <v>0.5189</v>
      </c>
      <c r="M141" s="58">
        <v>18.75</v>
      </c>
      <c r="N141" s="58">
        <f>(M141/H141)</f>
        <v>18.75</v>
      </c>
      <c r="O141" s="50" t="s">
        <v>4472</v>
      </c>
    </row>
    <row r="142" spans="1:15" s="4" customFormat="1" ht="16.5" thickBot="1">
      <c r="A142" s="6"/>
      <c r="B142" s="11"/>
      <c r="C142" s="12"/>
      <c r="D142" s="8"/>
      <c r="E142" s="8"/>
      <c r="F142" s="25"/>
      <c r="G142" s="8"/>
      <c r="H142" s="6"/>
      <c r="I142" s="18"/>
      <c r="J142" s="86"/>
      <c r="K142" s="18"/>
      <c r="L142" s="87"/>
      <c r="M142" s="18"/>
      <c r="N142" s="19"/>
      <c r="O142" s="7"/>
    </row>
    <row r="143" spans="1:15" s="4" customFormat="1" ht="27" thickBot="1">
      <c r="A143" s="545" t="s">
        <v>356</v>
      </c>
      <c r="B143" s="546"/>
      <c r="C143" s="546"/>
      <c r="D143" s="546"/>
      <c r="E143" s="546"/>
      <c r="F143" s="546"/>
      <c r="G143" s="546"/>
      <c r="H143" s="546"/>
      <c r="I143" s="546"/>
      <c r="J143" s="546"/>
      <c r="K143" s="546"/>
      <c r="L143" s="546"/>
      <c r="M143" s="546"/>
      <c r="N143" s="546"/>
      <c r="O143" s="547"/>
    </row>
    <row r="144" spans="1:15" s="4" customFormat="1" ht="15.75">
      <c r="A144" s="91" t="s">
        <v>478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8"/>
      <c r="O144" s="1"/>
    </row>
    <row r="145" spans="1:15" s="4" customFormat="1" ht="22.5">
      <c r="A145" s="182" t="s">
        <v>180</v>
      </c>
      <c r="B145" s="11"/>
      <c r="C145" s="12"/>
      <c r="D145" s="8"/>
      <c r="E145" s="8"/>
      <c r="F145" s="10"/>
      <c r="G145" s="8"/>
      <c r="H145" s="6"/>
      <c r="I145" s="18"/>
      <c r="J145" s="86"/>
      <c r="K145" s="18"/>
      <c r="L145" s="87"/>
      <c r="M145" s="24"/>
      <c r="N145" s="19"/>
      <c r="O145" s="7"/>
    </row>
    <row r="146" spans="1:15" s="4" customFormat="1" ht="47.25">
      <c r="A146" s="39" t="s">
        <v>2985</v>
      </c>
      <c r="B146" s="39" t="s">
        <v>580</v>
      </c>
      <c r="C146" s="39" t="s">
        <v>1930</v>
      </c>
      <c r="D146" s="40" t="s">
        <v>1931</v>
      </c>
      <c r="E146" s="40" t="s">
        <v>1932</v>
      </c>
      <c r="F146" s="40" t="s">
        <v>4276</v>
      </c>
      <c r="G146" s="40" t="s">
        <v>2986</v>
      </c>
      <c r="H146" s="41" t="s">
        <v>2800</v>
      </c>
      <c r="I146" s="41" t="s">
        <v>2361</v>
      </c>
      <c r="J146" s="41" t="s">
        <v>2987</v>
      </c>
      <c r="K146" s="42" t="s">
        <v>4613</v>
      </c>
      <c r="L146" s="39" t="s">
        <v>2988</v>
      </c>
      <c r="M146" s="42" t="s">
        <v>2801</v>
      </c>
      <c r="N146" s="42" t="s">
        <v>1933</v>
      </c>
      <c r="O146" s="39" t="s">
        <v>1929</v>
      </c>
    </row>
    <row r="147" spans="1:15" s="4" customFormat="1" ht="15.75">
      <c r="A147" s="43">
        <v>130</v>
      </c>
      <c r="B147" s="44" t="s">
        <v>3281</v>
      </c>
      <c r="C147" s="55" t="s">
        <v>5481</v>
      </c>
      <c r="D147" s="46" t="s">
        <v>5687</v>
      </c>
      <c r="E147" s="46" t="s">
        <v>3282</v>
      </c>
      <c r="F147" s="43" t="s">
        <v>2886</v>
      </c>
      <c r="G147" s="47" t="s">
        <v>2885</v>
      </c>
      <c r="H147" s="43">
        <v>1</v>
      </c>
      <c r="I147" s="49">
        <v>6.5</v>
      </c>
      <c r="J147" s="68">
        <v>0.1</v>
      </c>
      <c r="K147" s="49">
        <f aca="true" t="shared" si="8" ref="K147:K153">SUM(I147*100)/110</f>
        <v>5.909090909090909</v>
      </c>
      <c r="L147" s="69">
        <v>0.5</v>
      </c>
      <c r="M147" s="49">
        <f aca="true" t="shared" si="9" ref="M147:M153">SUM(K147-(K147*L147))</f>
        <v>2.9545454545454546</v>
      </c>
      <c r="N147" s="58">
        <f aca="true" t="shared" si="10" ref="N147:N153">(M147/H147)</f>
        <v>2.9545454545454546</v>
      </c>
      <c r="O147" s="50" t="s">
        <v>1773</v>
      </c>
    </row>
    <row r="148" spans="1:15" s="4" customFormat="1" ht="15.75">
      <c r="A148" s="43">
        <v>131</v>
      </c>
      <c r="B148" s="44" t="s">
        <v>3281</v>
      </c>
      <c r="C148" s="55" t="s">
        <v>5597</v>
      </c>
      <c r="D148" s="46" t="s">
        <v>5687</v>
      </c>
      <c r="E148" s="46" t="s">
        <v>3283</v>
      </c>
      <c r="F148" s="43" t="s">
        <v>2886</v>
      </c>
      <c r="G148" s="47" t="s">
        <v>5596</v>
      </c>
      <c r="H148" s="43">
        <v>1</v>
      </c>
      <c r="I148" s="49">
        <v>6.5</v>
      </c>
      <c r="J148" s="68">
        <v>0.1</v>
      </c>
      <c r="K148" s="49">
        <f t="shared" si="8"/>
        <v>5.909090909090909</v>
      </c>
      <c r="L148" s="69">
        <v>0.5</v>
      </c>
      <c r="M148" s="49">
        <f t="shared" si="9"/>
        <v>2.9545454545454546</v>
      </c>
      <c r="N148" s="58">
        <f t="shared" si="10"/>
        <v>2.9545454545454546</v>
      </c>
      <c r="O148" s="50" t="s">
        <v>1773</v>
      </c>
    </row>
    <row r="149" spans="1:15" s="4" customFormat="1" ht="15.75">
      <c r="A149" s="43">
        <v>232</v>
      </c>
      <c r="B149" s="44" t="s">
        <v>5486</v>
      </c>
      <c r="C149" s="124" t="s">
        <v>2605</v>
      </c>
      <c r="D149" s="46" t="s">
        <v>5487</v>
      </c>
      <c r="E149" s="46" t="s">
        <v>5488</v>
      </c>
      <c r="F149" s="72" t="s">
        <v>2886</v>
      </c>
      <c r="G149" s="47" t="s">
        <v>2606</v>
      </c>
      <c r="H149" s="43">
        <v>30</v>
      </c>
      <c r="I149" s="49">
        <v>12.5</v>
      </c>
      <c r="J149" s="68">
        <v>0.1</v>
      </c>
      <c r="K149" s="49">
        <f t="shared" si="8"/>
        <v>11.363636363636363</v>
      </c>
      <c r="L149" s="69">
        <v>0.5</v>
      </c>
      <c r="M149" s="49">
        <f t="shared" si="9"/>
        <v>5.681818181818182</v>
      </c>
      <c r="N149" s="54">
        <f t="shared" si="10"/>
        <v>0.1893939393939394</v>
      </c>
      <c r="O149" s="50" t="s">
        <v>1773</v>
      </c>
    </row>
    <row r="150" spans="1:15" s="4" customFormat="1" ht="15.75">
      <c r="A150" s="43">
        <v>258</v>
      </c>
      <c r="B150" s="44" t="s">
        <v>3509</v>
      </c>
      <c r="C150" s="45" t="s">
        <v>2608</v>
      </c>
      <c r="D150" s="46" t="s">
        <v>3510</v>
      </c>
      <c r="E150" s="46" t="s">
        <v>3283</v>
      </c>
      <c r="F150" s="72" t="s">
        <v>2886</v>
      </c>
      <c r="G150" s="47" t="s">
        <v>2607</v>
      </c>
      <c r="H150" s="43">
        <v>1</v>
      </c>
      <c r="I150" s="49">
        <v>6.5</v>
      </c>
      <c r="J150" s="68">
        <v>0.1</v>
      </c>
      <c r="K150" s="49">
        <f t="shared" si="8"/>
        <v>5.909090909090909</v>
      </c>
      <c r="L150" s="69">
        <v>0.5</v>
      </c>
      <c r="M150" s="49">
        <f t="shared" si="9"/>
        <v>2.9545454545454546</v>
      </c>
      <c r="N150" s="58">
        <f t="shared" si="10"/>
        <v>2.9545454545454546</v>
      </c>
      <c r="O150" s="50" t="s">
        <v>1773</v>
      </c>
    </row>
    <row r="151" spans="1:15" s="4" customFormat="1" ht="15.75">
      <c r="A151" s="43">
        <v>915</v>
      </c>
      <c r="B151" s="44" t="s">
        <v>4082</v>
      </c>
      <c r="C151" s="45" t="s">
        <v>2611</v>
      </c>
      <c r="D151" s="46" t="s">
        <v>2470</v>
      </c>
      <c r="E151" s="46" t="s">
        <v>4021</v>
      </c>
      <c r="F151" s="72" t="s">
        <v>2886</v>
      </c>
      <c r="G151" s="47" t="s">
        <v>2612</v>
      </c>
      <c r="H151" s="43">
        <v>1</v>
      </c>
      <c r="I151" s="49">
        <v>8</v>
      </c>
      <c r="J151" s="68">
        <v>0.1</v>
      </c>
      <c r="K151" s="49">
        <f t="shared" si="8"/>
        <v>7.2727272727272725</v>
      </c>
      <c r="L151" s="69">
        <v>0.5</v>
      </c>
      <c r="M151" s="49">
        <f t="shared" si="9"/>
        <v>3.6363636363636362</v>
      </c>
      <c r="N151" s="58">
        <f t="shared" si="10"/>
        <v>3.6363636363636362</v>
      </c>
      <c r="O151" s="50" t="s">
        <v>1773</v>
      </c>
    </row>
    <row r="152" spans="1:15" s="4" customFormat="1" ht="31.5">
      <c r="A152" s="43">
        <v>914</v>
      </c>
      <c r="B152" s="44" t="s">
        <v>4082</v>
      </c>
      <c r="C152" s="45" t="s">
        <v>2609</v>
      </c>
      <c r="D152" s="46" t="s">
        <v>2470</v>
      </c>
      <c r="E152" s="46" t="s">
        <v>4020</v>
      </c>
      <c r="F152" s="72" t="s">
        <v>2886</v>
      </c>
      <c r="G152" s="47" t="s">
        <v>2610</v>
      </c>
      <c r="H152" s="43">
        <v>1</v>
      </c>
      <c r="I152" s="49">
        <v>7</v>
      </c>
      <c r="J152" s="68">
        <v>0.1</v>
      </c>
      <c r="K152" s="49">
        <f t="shared" si="8"/>
        <v>6.363636363636363</v>
      </c>
      <c r="L152" s="69">
        <v>0.5</v>
      </c>
      <c r="M152" s="49">
        <f t="shared" si="9"/>
        <v>3.1818181818181817</v>
      </c>
      <c r="N152" s="58">
        <f t="shared" si="10"/>
        <v>3.1818181818181817</v>
      </c>
      <c r="O152" s="50" t="s">
        <v>1773</v>
      </c>
    </row>
    <row r="153" spans="1:15" s="5" customFormat="1" ht="16.5" thickBot="1">
      <c r="A153" s="300">
        <v>988</v>
      </c>
      <c r="B153" s="461" t="s">
        <v>2840</v>
      </c>
      <c r="C153" s="462" t="s">
        <v>2613</v>
      </c>
      <c r="D153" s="298" t="s">
        <v>2841</v>
      </c>
      <c r="E153" s="298" t="s">
        <v>5654</v>
      </c>
      <c r="F153" s="472" t="s">
        <v>2886</v>
      </c>
      <c r="G153" s="463" t="s">
        <v>2614</v>
      </c>
      <c r="H153" s="300">
        <v>1</v>
      </c>
      <c r="I153" s="466">
        <v>4.5</v>
      </c>
      <c r="J153" s="467">
        <v>0.1</v>
      </c>
      <c r="K153" s="466">
        <f t="shared" si="8"/>
        <v>4.090909090909091</v>
      </c>
      <c r="L153" s="468">
        <v>0.5</v>
      </c>
      <c r="M153" s="466">
        <f t="shared" si="9"/>
        <v>2.0454545454545454</v>
      </c>
      <c r="N153" s="469">
        <f t="shared" si="10"/>
        <v>2.0454545454545454</v>
      </c>
      <c r="O153" s="305" t="s">
        <v>1773</v>
      </c>
    </row>
    <row r="154" spans="1:15" s="4" customFormat="1" ht="24" thickBot="1">
      <c r="A154" s="525" t="s">
        <v>830</v>
      </c>
      <c r="B154" s="523"/>
      <c r="C154" s="523"/>
      <c r="D154" s="523"/>
      <c r="E154" s="523"/>
      <c r="F154" s="523"/>
      <c r="G154" s="523"/>
      <c r="H154" s="523"/>
      <c r="I154" s="523"/>
      <c r="J154" s="523"/>
      <c r="K154" s="523"/>
      <c r="L154" s="523"/>
      <c r="M154" s="523"/>
      <c r="N154" s="523"/>
      <c r="O154" s="503"/>
    </row>
    <row r="155" spans="1:15" s="4" customFormat="1" ht="15.75">
      <c r="A155" s="249" t="s">
        <v>479</v>
      </c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49"/>
      <c r="O155" s="250"/>
    </row>
    <row r="156" spans="1:15" s="4" customFormat="1" ht="22.5">
      <c r="A156" s="182" t="s">
        <v>180</v>
      </c>
      <c r="B156" s="11"/>
      <c r="C156" s="12"/>
      <c r="D156" s="8"/>
      <c r="E156" s="250"/>
      <c r="F156" s="250"/>
      <c r="G156" s="250"/>
      <c r="H156" s="250"/>
      <c r="I156" s="250"/>
      <c r="J156" s="250"/>
      <c r="K156" s="250"/>
      <c r="L156" s="250"/>
      <c r="M156" s="250"/>
      <c r="N156" s="249"/>
      <c r="O156" s="250"/>
    </row>
    <row r="157" spans="1:15" s="4" customFormat="1" ht="47.25">
      <c r="A157" s="129" t="s">
        <v>735</v>
      </c>
      <c r="B157" s="129" t="s">
        <v>580</v>
      </c>
      <c r="C157" s="129" t="s">
        <v>1930</v>
      </c>
      <c r="D157" s="129" t="s">
        <v>1931</v>
      </c>
      <c r="E157" s="130" t="s">
        <v>736</v>
      </c>
      <c r="F157" s="129" t="s">
        <v>737</v>
      </c>
      <c r="G157" s="129" t="s">
        <v>738</v>
      </c>
      <c r="H157" s="130" t="s">
        <v>2800</v>
      </c>
      <c r="I157" s="130" t="s">
        <v>739</v>
      </c>
      <c r="J157" s="129" t="s">
        <v>2987</v>
      </c>
      <c r="K157" s="130" t="s">
        <v>740</v>
      </c>
      <c r="L157" s="129" t="s">
        <v>2988</v>
      </c>
      <c r="M157" s="130" t="s">
        <v>741</v>
      </c>
      <c r="N157" s="130" t="s">
        <v>742</v>
      </c>
      <c r="O157" s="129" t="s">
        <v>1929</v>
      </c>
    </row>
    <row r="158" spans="1:15" s="4" customFormat="1" ht="19.5">
      <c r="A158" s="151" t="s">
        <v>811</v>
      </c>
      <c r="B158" s="158" t="s">
        <v>812</v>
      </c>
      <c r="C158" s="159" t="s">
        <v>813</v>
      </c>
      <c r="D158" s="158" t="s">
        <v>814</v>
      </c>
      <c r="E158" s="158" t="s">
        <v>815</v>
      </c>
      <c r="F158" s="135"/>
      <c r="G158" s="110" t="s">
        <v>816</v>
      </c>
      <c r="H158" s="168">
        <v>1</v>
      </c>
      <c r="I158" s="169">
        <v>212.98</v>
      </c>
      <c r="J158" s="170">
        <v>0.1</v>
      </c>
      <c r="K158" s="169">
        <v>193.62</v>
      </c>
      <c r="L158" s="109">
        <v>0.3335</v>
      </c>
      <c r="M158" s="169">
        <f>SUM(K158)-(K158*L158)</f>
        <v>129.04773</v>
      </c>
      <c r="N158" s="108">
        <v>129.05</v>
      </c>
      <c r="O158" s="110" t="s">
        <v>1771</v>
      </c>
    </row>
    <row r="159" spans="1:15" s="4" customFormat="1" ht="16.5" thickBot="1">
      <c r="A159" s="6"/>
      <c r="B159" s="9"/>
      <c r="C159" s="11"/>
      <c r="D159" s="8"/>
      <c r="E159" s="8"/>
      <c r="F159" s="10"/>
      <c r="G159" s="29"/>
      <c r="H159" s="17"/>
      <c r="I159" s="18"/>
      <c r="J159" s="86"/>
      <c r="K159" s="18"/>
      <c r="L159" s="87"/>
      <c r="M159" s="24"/>
      <c r="N159" s="24"/>
      <c r="O159" s="7"/>
    </row>
    <row r="160" spans="1:15" s="4" customFormat="1" ht="26.25" thickBot="1">
      <c r="A160" s="526" t="s">
        <v>181</v>
      </c>
      <c r="B160" s="527"/>
      <c r="C160" s="527"/>
      <c r="D160" s="527"/>
      <c r="E160" s="527"/>
      <c r="F160" s="527"/>
      <c r="G160" s="527"/>
      <c r="H160" s="527"/>
      <c r="I160" s="527"/>
      <c r="J160" s="527"/>
      <c r="K160" s="527"/>
      <c r="L160" s="527"/>
      <c r="M160" s="527"/>
      <c r="N160" s="527"/>
      <c r="O160" s="528"/>
    </row>
    <row r="161" spans="1:15" s="4" customFormat="1" ht="15.75">
      <c r="A161" s="91" t="s">
        <v>480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1"/>
    </row>
    <row r="162" spans="1:15" s="4" customFormat="1" ht="23.25">
      <c r="A162" s="185" t="s">
        <v>182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1"/>
    </row>
    <row r="163" spans="1:15" s="4" customFormat="1" ht="47.25">
      <c r="A163" s="39" t="s">
        <v>2985</v>
      </c>
      <c r="B163" s="39" t="s">
        <v>580</v>
      </c>
      <c r="C163" s="39" t="s">
        <v>1930</v>
      </c>
      <c r="D163" s="40" t="s">
        <v>1931</v>
      </c>
      <c r="E163" s="40" t="s">
        <v>1932</v>
      </c>
      <c r="F163" s="40" t="s">
        <v>719</v>
      </c>
      <c r="G163" s="40" t="s">
        <v>2986</v>
      </c>
      <c r="H163" s="41" t="s">
        <v>2800</v>
      </c>
      <c r="I163" s="41" t="s">
        <v>2361</v>
      </c>
      <c r="J163" s="41" t="s">
        <v>2987</v>
      </c>
      <c r="K163" s="42" t="s">
        <v>4613</v>
      </c>
      <c r="L163" s="39" t="s">
        <v>2988</v>
      </c>
      <c r="M163" s="42" t="s">
        <v>2801</v>
      </c>
      <c r="N163" s="42" t="s">
        <v>1933</v>
      </c>
      <c r="O163" s="39" t="s">
        <v>1929</v>
      </c>
    </row>
    <row r="164" spans="1:15" s="4" customFormat="1" ht="31.5">
      <c r="A164" s="43" t="s">
        <v>731</v>
      </c>
      <c r="B164" s="44" t="s">
        <v>2643</v>
      </c>
      <c r="C164" s="45" t="s">
        <v>768</v>
      </c>
      <c r="D164" s="46" t="s">
        <v>769</v>
      </c>
      <c r="E164" s="46" t="s">
        <v>770</v>
      </c>
      <c r="F164" s="46" t="s">
        <v>771</v>
      </c>
      <c r="G164" s="46" t="s">
        <v>772</v>
      </c>
      <c r="H164" s="43">
        <v>20</v>
      </c>
      <c r="I164" s="49">
        <v>11.3</v>
      </c>
      <c r="J164" s="68">
        <v>0.1</v>
      </c>
      <c r="K164" s="58">
        <f>SUM(I164*100)/110</f>
        <v>10.272727272727273</v>
      </c>
      <c r="L164" s="69">
        <v>0.5425</v>
      </c>
      <c r="M164" s="58">
        <f>SUM(K164-(K164*L164))</f>
        <v>4.699772727272728</v>
      </c>
      <c r="N164" s="51">
        <f>(M164/H164)</f>
        <v>0.23498863636363637</v>
      </c>
      <c r="O164" s="50" t="s">
        <v>1773</v>
      </c>
    </row>
    <row r="165" spans="1:15" s="4" customFormat="1" ht="16.5" thickBot="1">
      <c r="A165" s="6"/>
      <c r="B165" s="9"/>
      <c r="C165" s="11"/>
      <c r="D165" s="8"/>
      <c r="E165" s="8"/>
      <c r="F165" s="10"/>
      <c r="G165" s="29"/>
      <c r="H165" s="17"/>
      <c r="I165" s="18"/>
      <c r="J165" s="86"/>
      <c r="K165" s="18"/>
      <c r="L165" s="87"/>
      <c r="M165" s="24"/>
      <c r="N165" s="24"/>
      <c r="O165" s="7"/>
    </row>
    <row r="166" spans="1:15" s="4" customFormat="1" ht="26.25" thickBot="1">
      <c r="A166" s="526" t="s">
        <v>711</v>
      </c>
      <c r="B166" s="527"/>
      <c r="C166" s="527"/>
      <c r="D166" s="527"/>
      <c r="E166" s="527"/>
      <c r="F166" s="527"/>
      <c r="G166" s="527"/>
      <c r="H166" s="527"/>
      <c r="I166" s="527"/>
      <c r="J166" s="527"/>
      <c r="K166" s="527"/>
      <c r="L166" s="527"/>
      <c r="M166" s="527"/>
      <c r="N166" s="527"/>
      <c r="O166" s="528"/>
    </row>
    <row r="167" spans="1:15" s="4" customFormat="1" ht="15.75">
      <c r="A167" s="91" t="s">
        <v>481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78"/>
      <c r="O167" s="1"/>
    </row>
    <row r="168" spans="1:15" s="4" customFormat="1" ht="23.25">
      <c r="A168" s="185" t="s">
        <v>183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8"/>
      <c r="O168" s="1"/>
    </row>
    <row r="169" spans="1:15" s="4" customFormat="1" ht="47.25">
      <c r="A169" s="39" t="s">
        <v>2985</v>
      </c>
      <c r="B169" s="39" t="s">
        <v>580</v>
      </c>
      <c r="C169" s="39" t="s">
        <v>1930</v>
      </c>
      <c r="D169" s="40" t="s">
        <v>1931</v>
      </c>
      <c r="E169" s="40" t="s">
        <v>1932</v>
      </c>
      <c r="F169" s="40" t="s">
        <v>4276</v>
      </c>
      <c r="G169" s="40" t="s">
        <v>2986</v>
      </c>
      <c r="H169" s="41" t="s">
        <v>2800</v>
      </c>
      <c r="I169" s="41" t="s">
        <v>2361</v>
      </c>
      <c r="J169" s="41" t="s">
        <v>2987</v>
      </c>
      <c r="K169" s="42" t="s">
        <v>4613</v>
      </c>
      <c r="L169" s="39" t="s">
        <v>2988</v>
      </c>
      <c r="M169" s="42" t="s">
        <v>2801</v>
      </c>
      <c r="N169" s="42" t="s">
        <v>1933</v>
      </c>
      <c r="O169" s="39" t="s">
        <v>1929</v>
      </c>
    </row>
    <row r="170" spans="1:15" s="4" customFormat="1" ht="15.75">
      <c r="A170" s="43">
        <v>1009</v>
      </c>
      <c r="B170" s="45" t="s">
        <v>4839</v>
      </c>
      <c r="C170" s="45" t="s">
        <v>1941</v>
      </c>
      <c r="D170" s="46" t="s">
        <v>4840</v>
      </c>
      <c r="E170" s="149" t="s">
        <v>712</v>
      </c>
      <c r="F170" s="63" t="s">
        <v>1940</v>
      </c>
      <c r="G170" s="46" t="s">
        <v>1942</v>
      </c>
      <c r="H170" s="48">
        <v>14</v>
      </c>
      <c r="I170" s="49">
        <v>103.487</v>
      </c>
      <c r="J170" s="68">
        <v>0.1</v>
      </c>
      <c r="K170" s="49">
        <f>SUM(I170*100)/110</f>
        <v>94.0790909090909</v>
      </c>
      <c r="L170" s="69">
        <v>0.5</v>
      </c>
      <c r="M170" s="49">
        <f>SUM(K170-(K170*L170))</f>
        <v>47.03954545454545</v>
      </c>
      <c r="N170" s="51">
        <f>(M170/H170)</f>
        <v>3.359967532467532</v>
      </c>
      <c r="O170" s="50" t="s">
        <v>1771</v>
      </c>
    </row>
    <row r="171" spans="1:15" s="4" customFormat="1" ht="16.5" thickBot="1">
      <c r="A171" s="1"/>
      <c r="B171" s="1"/>
      <c r="C171" s="1"/>
      <c r="D171" s="17"/>
      <c r="E171" s="18"/>
      <c r="F171" s="86"/>
      <c r="G171" s="18"/>
      <c r="H171" s="87"/>
      <c r="I171" s="1"/>
      <c r="J171" s="1"/>
      <c r="K171" s="1"/>
      <c r="L171" s="1"/>
      <c r="M171" s="1"/>
      <c r="N171" s="78"/>
      <c r="O171" s="1"/>
    </row>
    <row r="172" spans="1:15" s="4" customFormat="1" ht="26.25" thickBot="1">
      <c r="A172" s="526" t="s">
        <v>2046</v>
      </c>
      <c r="B172" s="527"/>
      <c r="C172" s="527"/>
      <c r="D172" s="527"/>
      <c r="E172" s="527"/>
      <c r="F172" s="527"/>
      <c r="G172" s="527"/>
      <c r="H172" s="527"/>
      <c r="I172" s="527"/>
      <c r="J172" s="527"/>
      <c r="K172" s="527"/>
      <c r="L172" s="527"/>
      <c r="M172" s="527"/>
      <c r="N172" s="527"/>
      <c r="O172" s="528"/>
    </row>
    <row r="173" spans="1:15" s="4" customFormat="1" ht="15">
      <c r="A173" s="548" t="s">
        <v>184</v>
      </c>
      <c r="B173" s="548"/>
      <c r="C173" s="548"/>
      <c r="D173" s="548"/>
      <c r="E173" s="548"/>
      <c r="F173" s="548"/>
      <c r="G173" s="548"/>
      <c r="H173" s="548"/>
      <c r="I173" s="548"/>
      <c r="J173" s="548"/>
      <c r="K173" s="548"/>
      <c r="L173" s="548"/>
      <c r="M173" s="548"/>
      <c r="N173" s="548"/>
      <c r="O173" s="548"/>
    </row>
    <row r="174" spans="1:15" s="4" customFormat="1" ht="15.75">
      <c r="A174" s="343" t="s">
        <v>482</v>
      </c>
      <c r="B174" s="343"/>
      <c r="C174" s="343"/>
      <c r="D174" s="343"/>
      <c r="E174" s="343"/>
      <c r="F174" s="343"/>
      <c r="G174" s="343"/>
      <c r="H174" s="251"/>
      <c r="I174" s="251"/>
      <c r="J174" s="251"/>
      <c r="K174" s="251"/>
      <c r="L174" s="251"/>
      <c r="M174" s="251"/>
      <c r="N174" s="251"/>
      <c r="O174" s="251"/>
    </row>
    <row r="175" spans="1:15" s="4" customFormat="1" ht="23.25">
      <c r="A175" s="544" t="s">
        <v>185</v>
      </c>
      <c r="B175" s="544"/>
      <c r="C175" s="544"/>
      <c r="D175" s="544"/>
      <c r="E175" s="252"/>
      <c r="F175" s="252"/>
      <c r="G175" s="252"/>
      <c r="H175" s="251"/>
      <c r="I175" s="251"/>
      <c r="J175" s="251"/>
      <c r="K175" s="251"/>
      <c r="L175" s="251"/>
      <c r="M175" s="251"/>
      <c r="N175" s="251"/>
      <c r="O175" s="251"/>
    </row>
    <row r="176" spans="1:15" s="4" customFormat="1" ht="47.25">
      <c r="A176" s="39" t="s">
        <v>2985</v>
      </c>
      <c r="B176" s="39" t="s">
        <v>580</v>
      </c>
      <c r="C176" s="39" t="s">
        <v>1930</v>
      </c>
      <c r="D176" s="40" t="s">
        <v>1931</v>
      </c>
      <c r="E176" s="40" t="s">
        <v>1932</v>
      </c>
      <c r="F176" s="40" t="s">
        <v>4276</v>
      </c>
      <c r="G176" s="40" t="s">
        <v>2986</v>
      </c>
      <c r="H176" s="41" t="s">
        <v>2800</v>
      </c>
      <c r="I176" s="41" t="s">
        <v>2361</v>
      </c>
      <c r="J176" s="41" t="s">
        <v>2987</v>
      </c>
      <c r="K176" s="42" t="s">
        <v>4613</v>
      </c>
      <c r="L176" s="39" t="s">
        <v>2988</v>
      </c>
      <c r="M176" s="42" t="s">
        <v>2801</v>
      </c>
      <c r="N176" s="42" t="s">
        <v>1933</v>
      </c>
      <c r="O176" s="39" t="s">
        <v>1929</v>
      </c>
    </row>
    <row r="177" spans="1:15" s="4" customFormat="1" ht="15.75">
      <c r="A177" s="43">
        <v>222</v>
      </c>
      <c r="B177" s="45" t="s">
        <v>4810</v>
      </c>
      <c r="C177" s="45" t="s">
        <v>4595</v>
      </c>
      <c r="D177" s="46" t="s">
        <v>4811</v>
      </c>
      <c r="E177" s="46" t="s">
        <v>3476</v>
      </c>
      <c r="F177" s="47" t="s">
        <v>5097</v>
      </c>
      <c r="G177" s="47" t="s">
        <v>4596</v>
      </c>
      <c r="H177" s="43">
        <v>12</v>
      </c>
      <c r="I177" s="290">
        <v>3.09</v>
      </c>
      <c r="J177" s="291">
        <v>0.1</v>
      </c>
      <c r="K177" s="290">
        <f aca="true" t="shared" si="11" ref="K177:K189">SUM(I177*100)/110</f>
        <v>2.809090909090909</v>
      </c>
      <c r="L177" s="334">
        <v>0.5016</v>
      </c>
      <c r="M177" s="290">
        <f aca="true" t="shared" si="12" ref="M177:M183">SUM(K177-(K177*L177))</f>
        <v>1.400050909090909</v>
      </c>
      <c r="N177" s="292">
        <v>0.11667</v>
      </c>
      <c r="O177" s="50" t="s">
        <v>4472</v>
      </c>
    </row>
    <row r="178" spans="1:15" s="4" customFormat="1" ht="15.75">
      <c r="A178" s="43">
        <v>1113</v>
      </c>
      <c r="B178" s="44" t="s">
        <v>2807</v>
      </c>
      <c r="C178" s="45" t="s">
        <v>4609</v>
      </c>
      <c r="D178" s="46" t="s">
        <v>2808</v>
      </c>
      <c r="E178" s="46" t="s">
        <v>3670</v>
      </c>
      <c r="F178" s="47" t="s">
        <v>5097</v>
      </c>
      <c r="G178" s="43" t="s">
        <v>4610</v>
      </c>
      <c r="H178" s="43">
        <v>1</v>
      </c>
      <c r="I178" s="49">
        <v>77.93</v>
      </c>
      <c r="J178" s="68">
        <v>0.1</v>
      </c>
      <c r="K178" s="49">
        <f t="shared" si="11"/>
        <v>70.84545454545456</v>
      </c>
      <c r="L178" s="69">
        <v>0.365</v>
      </c>
      <c r="M178" s="58">
        <f t="shared" si="12"/>
        <v>44.986863636363644</v>
      </c>
      <c r="N178" s="54">
        <f aca="true" t="shared" si="13" ref="N178:N189">(M178/H178)</f>
        <v>44.986863636363644</v>
      </c>
      <c r="O178" s="50" t="s">
        <v>4472</v>
      </c>
    </row>
    <row r="179" spans="1:15" s="4" customFormat="1" ht="15.75">
      <c r="A179" s="43">
        <v>700</v>
      </c>
      <c r="B179" s="44" t="s">
        <v>4068</v>
      </c>
      <c r="C179" s="55" t="s">
        <v>2112</v>
      </c>
      <c r="D179" s="46" t="s">
        <v>2216</v>
      </c>
      <c r="E179" s="46" t="s">
        <v>4069</v>
      </c>
      <c r="F179" s="47" t="s">
        <v>5097</v>
      </c>
      <c r="G179" s="47" t="s">
        <v>3832</v>
      </c>
      <c r="H179" s="43">
        <v>1</v>
      </c>
      <c r="I179" s="290">
        <v>8.04</v>
      </c>
      <c r="J179" s="291">
        <v>0.1</v>
      </c>
      <c r="K179" s="290">
        <f t="shared" si="11"/>
        <v>7.309090909090908</v>
      </c>
      <c r="L179" s="83">
        <v>0.806</v>
      </c>
      <c r="M179" s="85">
        <f t="shared" si="12"/>
        <v>1.4179636363636359</v>
      </c>
      <c r="N179" s="292">
        <f t="shared" si="13"/>
        <v>1.4179636363636359</v>
      </c>
      <c r="O179" s="50" t="s">
        <v>1773</v>
      </c>
    </row>
    <row r="180" spans="1:15" s="4" customFormat="1" ht="15.75">
      <c r="A180" s="43">
        <v>561</v>
      </c>
      <c r="B180" s="45" t="s">
        <v>3591</v>
      </c>
      <c r="C180" s="45" t="s">
        <v>2108</v>
      </c>
      <c r="D180" s="46" t="s">
        <v>3592</v>
      </c>
      <c r="E180" s="46" t="s">
        <v>3771</v>
      </c>
      <c r="F180" s="47" t="s">
        <v>5097</v>
      </c>
      <c r="G180" s="47" t="s">
        <v>2111</v>
      </c>
      <c r="H180" s="43">
        <v>14</v>
      </c>
      <c r="I180" s="290">
        <v>6.66</v>
      </c>
      <c r="J180" s="291">
        <v>0.1</v>
      </c>
      <c r="K180" s="290">
        <f t="shared" si="11"/>
        <v>6.054545454545455</v>
      </c>
      <c r="L180" s="83">
        <v>0.71</v>
      </c>
      <c r="M180" s="85">
        <f t="shared" si="12"/>
        <v>1.7558181818181824</v>
      </c>
      <c r="N180" s="292">
        <f t="shared" si="13"/>
        <v>0.12541558441558445</v>
      </c>
      <c r="O180" s="50" t="s">
        <v>4472</v>
      </c>
    </row>
    <row r="181" spans="1:15" s="4" customFormat="1" ht="15.75">
      <c r="A181" s="43">
        <v>560</v>
      </c>
      <c r="B181" s="45" t="s">
        <v>4808</v>
      </c>
      <c r="C181" s="45" t="s">
        <v>2107</v>
      </c>
      <c r="D181" s="46" t="s">
        <v>4809</v>
      </c>
      <c r="E181" s="46" t="s">
        <v>5690</v>
      </c>
      <c r="F181" s="47" t="s">
        <v>5097</v>
      </c>
      <c r="G181" s="47" t="s">
        <v>2110</v>
      </c>
      <c r="H181" s="43">
        <v>28</v>
      </c>
      <c r="I181" s="49">
        <v>10.519</v>
      </c>
      <c r="J181" s="68">
        <v>0.1</v>
      </c>
      <c r="K181" s="49">
        <f t="shared" si="11"/>
        <v>9.562727272727274</v>
      </c>
      <c r="L181" s="69">
        <v>0.71</v>
      </c>
      <c r="M181" s="49">
        <f t="shared" si="12"/>
        <v>2.7731909090909097</v>
      </c>
      <c r="N181" s="54">
        <f t="shared" si="13"/>
        <v>0.09904253246753249</v>
      </c>
      <c r="O181" s="50" t="s">
        <v>4472</v>
      </c>
    </row>
    <row r="182" spans="1:15" s="4" customFormat="1" ht="15.75">
      <c r="A182" s="43">
        <v>559</v>
      </c>
      <c r="B182" s="45" t="s">
        <v>4808</v>
      </c>
      <c r="C182" s="45" t="s">
        <v>2106</v>
      </c>
      <c r="D182" s="46" t="s">
        <v>4809</v>
      </c>
      <c r="E182" s="46" t="s">
        <v>5186</v>
      </c>
      <c r="F182" s="47" t="s">
        <v>5097</v>
      </c>
      <c r="G182" s="47" t="s">
        <v>2109</v>
      </c>
      <c r="H182" s="43">
        <v>14</v>
      </c>
      <c r="I182" s="49">
        <v>9.0299</v>
      </c>
      <c r="J182" s="68">
        <v>0.1</v>
      </c>
      <c r="K182" s="49">
        <f t="shared" si="11"/>
        <v>8.209</v>
      </c>
      <c r="L182" s="69">
        <v>0.71</v>
      </c>
      <c r="M182" s="49">
        <f t="shared" si="12"/>
        <v>2.38061</v>
      </c>
      <c r="N182" s="54">
        <f t="shared" si="13"/>
        <v>0.17004357142857143</v>
      </c>
      <c r="O182" s="50" t="s">
        <v>4472</v>
      </c>
    </row>
    <row r="183" spans="1:15" s="4" customFormat="1" ht="15.75">
      <c r="A183" s="43">
        <v>328</v>
      </c>
      <c r="B183" s="45" t="s">
        <v>4474</v>
      </c>
      <c r="C183" s="45" t="s">
        <v>4605</v>
      </c>
      <c r="D183" s="46" t="s">
        <v>4120</v>
      </c>
      <c r="E183" s="46" t="s">
        <v>4475</v>
      </c>
      <c r="F183" s="47" t="s">
        <v>5097</v>
      </c>
      <c r="G183" s="47" t="s">
        <v>4607</v>
      </c>
      <c r="H183" s="43">
        <v>40</v>
      </c>
      <c r="I183" s="290">
        <v>6.67</v>
      </c>
      <c r="J183" s="291">
        <v>0.1</v>
      </c>
      <c r="K183" s="290">
        <f t="shared" si="11"/>
        <v>6.0636363636363635</v>
      </c>
      <c r="L183" s="83">
        <v>0.7123</v>
      </c>
      <c r="M183" s="290">
        <f t="shared" si="12"/>
        <v>1.7445081818181816</v>
      </c>
      <c r="N183" s="292">
        <v>0.04361</v>
      </c>
      <c r="O183" s="50" t="s">
        <v>1773</v>
      </c>
    </row>
    <row r="184" spans="1:15" s="4" customFormat="1" ht="15.75">
      <c r="A184" s="43">
        <v>330</v>
      </c>
      <c r="B184" s="45" t="s">
        <v>4474</v>
      </c>
      <c r="C184" s="45" t="s">
        <v>4606</v>
      </c>
      <c r="D184" s="46" t="s">
        <v>4120</v>
      </c>
      <c r="E184" s="46" t="s">
        <v>4476</v>
      </c>
      <c r="F184" s="47" t="s">
        <v>5097</v>
      </c>
      <c r="G184" s="47" t="s">
        <v>4608</v>
      </c>
      <c r="H184" s="43">
        <v>1</v>
      </c>
      <c r="I184" s="290">
        <v>5.45</v>
      </c>
      <c r="J184" s="291">
        <v>0.1</v>
      </c>
      <c r="K184" s="290">
        <f t="shared" si="11"/>
        <v>4.954545454545454</v>
      </c>
      <c r="L184" s="83">
        <v>0.7774</v>
      </c>
      <c r="M184" s="290">
        <f aca="true" t="shared" si="14" ref="M184:M189">SUM(K184-(K184*L184))</f>
        <v>1.1028818181818183</v>
      </c>
      <c r="N184" s="292">
        <f t="shared" si="13"/>
        <v>1.1028818181818183</v>
      </c>
      <c r="O184" s="50" t="s">
        <v>1773</v>
      </c>
    </row>
    <row r="185" spans="1:15" s="4" customFormat="1" ht="15.75">
      <c r="A185" s="43">
        <v>283</v>
      </c>
      <c r="B185" s="45" t="s">
        <v>2460</v>
      </c>
      <c r="C185" s="55" t="s">
        <v>4597</v>
      </c>
      <c r="D185" s="46" t="s">
        <v>2461</v>
      </c>
      <c r="E185" s="46" t="s">
        <v>2516</v>
      </c>
      <c r="F185" s="47" t="s">
        <v>5097</v>
      </c>
      <c r="G185" s="124" t="s">
        <v>4598</v>
      </c>
      <c r="H185" s="43">
        <v>12</v>
      </c>
      <c r="I185" s="49">
        <v>5.66</v>
      </c>
      <c r="J185" s="68">
        <v>0.1</v>
      </c>
      <c r="K185" s="58">
        <f t="shared" si="11"/>
        <v>5.1454545454545455</v>
      </c>
      <c r="L185" s="150">
        <v>0.53</v>
      </c>
      <c r="M185" s="49">
        <f t="shared" si="14"/>
        <v>2.4183636363636363</v>
      </c>
      <c r="N185" s="54">
        <f t="shared" si="13"/>
        <v>0.20153030303030303</v>
      </c>
      <c r="O185" s="50" t="s">
        <v>4472</v>
      </c>
    </row>
    <row r="186" spans="1:15" s="4" customFormat="1" ht="15.75">
      <c r="A186" s="43">
        <v>284</v>
      </c>
      <c r="B186" s="45" t="s">
        <v>2460</v>
      </c>
      <c r="C186" s="55" t="s">
        <v>4600</v>
      </c>
      <c r="D186" s="46" t="s">
        <v>2461</v>
      </c>
      <c r="E186" s="46" t="s">
        <v>2962</v>
      </c>
      <c r="F186" s="47" t="s">
        <v>5097</v>
      </c>
      <c r="G186" s="124" t="s">
        <v>4599</v>
      </c>
      <c r="H186" s="43">
        <v>14</v>
      </c>
      <c r="I186" s="290">
        <v>14.44</v>
      </c>
      <c r="J186" s="291">
        <v>0.1</v>
      </c>
      <c r="K186" s="290">
        <f t="shared" si="11"/>
        <v>13.127272727272727</v>
      </c>
      <c r="L186" s="83">
        <v>0.5005</v>
      </c>
      <c r="M186" s="290">
        <f t="shared" si="14"/>
        <v>6.557072727272728</v>
      </c>
      <c r="N186" s="292">
        <f t="shared" si="13"/>
        <v>0.4683623376623377</v>
      </c>
      <c r="O186" s="50" t="s">
        <v>4472</v>
      </c>
    </row>
    <row r="187" spans="1:15" s="4" customFormat="1" ht="15.75">
      <c r="A187" s="43">
        <v>285</v>
      </c>
      <c r="B187" s="45" t="s">
        <v>2460</v>
      </c>
      <c r="C187" s="55" t="s">
        <v>4603</v>
      </c>
      <c r="D187" s="46" t="s">
        <v>2461</v>
      </c>
      <c r="E187" s="46" t="s">
        <v>2462</v>
      </c>
      <c r="F187" s="47" t="s">
        <v>5097</v>
      </c>
      <c r="G187" s="124" t="s">
        <v>4601</v>
      </c>
      <c r="H187" s="43">
        <v>1</v>
      </c>
      <c r="I187" s="290">
        <v>19.77</v>
      </c>
      <c r="J187" s="291">
        <v>0.1</v>
      </c>
      <c r="K187" s="290">
        <f t="shared" si="11"/>
        <v>17.972727272727273</v>
      </c>
      <c r="L187" s="83">
        <v>0.5004</v>
      </c>
      <c r="M187" s="290">
        <f t="shared" si="14"/>
        <v>8.979174545454546</v>
      </c>
      <c r="N187" s="292">
        <f t="shared" si="13"/>
        <v>8.979174545454546</v>
      </c>
      <c r="O187" s="50" t="s">
        <v>4472</v>
      </c>
    </row>
    <row r="188" spans="1:15" s="4" customFormat="1" ht="15.75">
      <c r="A188" s="43">
        <v>286</v>
      </c>
      <c r="B188" s="45" t="s">
        <v>2460</v>
      </c>
      <c r="C188" s="55" t="s">
        <v>4604</v>
      </c>
      <c r="D188" s="46" t="s">
        <v>2461</v>
      </c>
      <c r="E188" s="46" t="s">
        <v>2463</v>
      </c>
      <c r="F188" s="47" t="s">
        <v>5097</v>
      </c>
      <c r="G188" s="124" t="s">
        <v>4602</v>
      </c>
      <c r="H188" s="43">
        <v>1</v>
      </c>
      <c r="I188" s="290">
        <v>8.92</v>
      </c>
      <c r="J188" s="291">
        <v>0.1</v>
      </c>
      <c r="K188" s="290">
        <f t="shared" si="11"/>
        <v>8.10909090909091</v>
      </c>
      <c r="L188" s="83">
        <v>0.5006</v>
      </c>
      <c r="M188" s="290">
        <f t="shared" si="14"/>
        <v>4.0496799999999995</v>
      </c>
      <c r="N188" s="292">
        <f t="shared" si="13"/>
        <v>4.0496799999999995</v>
      </c>
      <c r="O188" s="50" t="s">
        <v>4472</v>
      </c>
    </row>
    <row r="189" spans="1:15" s="4" customFormat="1" ht="16.5" thickBot="1">
      <c r="A189" s="300">
        <v>940</v>
      </c>
      <c r="B189" s="462" t="s">
        <v>5340</v>
      </c>
      <c r="C189" s="297" t="s">
        <v>2113</v>
      </c>
      <c r="D189" s="298" t="s">
        <v>5341</v>
      </c>
      <c r="E189" s="298" t="s">
        <v>5342</v>
      </c>
      <c r="F189" s="463" t="s">
        <v>5097</v>
      </c>
      <c r="G189" s="298" t="s">
        <v>2114</v>
      </c>
      <c r="H189" s="300">
        <v>30</v>
      </c>
      <c r="I189" s="466">
        <v>10.9</v>
      </c>
      <c r="J189" s="467">
        <v>0.1</v>
      </c>
      <c r="K189" s="466">
        <f t="shared" si="11"/>
        <v>9.909090909090908</v>
      </c>
      <c r="L189" s="468">
        <v>0.5339</v>
      </c>
      <c r="M189" s="469">
        <f t="shared" si="14"/>
        <v>4.618627272727272</v>
      </c>
      <c r="N189" s="473">
        <f t="shared" si="13"/>
        <v>0.1539542424242424</v>
      </c>
      <c r="O189" s="305" t="s">
        <v>1773</v>
      </c>
    </row>
    <row r="190" spans="1:15" s="4" customFormat="1" ht="26.25" thickBot="1">
      <c r="A190" s="526" t="s">
        <v>2046</v>
      </c>
      <c r="B190" s="527"/>
      <c r="C190" s="527"/>
      <c r="D190" s="527"/>
      <c r="E190" s="527"/>
      <c r="F190" s="527"/>
      <c r="G190" s="527"/>
      <c r="H190" s="527"/>
      <c r="I190" s="527"/>
      <c r="J190" s="527"/>
      <c r="K190" s="527"/>
      <c r="L190" s="527"/>
      <c r="M190" s="527"/>
      <c r="N190" s="527"/>
      <c r="O190" s="528"/>
    </row>
    <row r="191" spans="1:15" s="4" customFormat="1" ht="15">
      <c r="A191" s="548" t="s">
        <v>483</v>
      </c>
      <c r="B191" s="548"/>
      <c r="C191" s="548"/>
      <c r="D191" s="548"/>
      <c r="E191" s="548"/>
      <c r="F191" s="548"/>
      <c r="G191" s="548"/>
      <c r="H191" s="548"/>
      <c r="I191" s="548"/>
      <c r="J191" s="548"/>
      <c r="K191" s="548"/>
      <c r="L191" s="548"/>
      <c r="M191" s="548"/>
      <c r="N191" s="548"/>
      <c r="O191" s="548"/>
    </row>
    <row r="192" spans="1:15" s="4" customFormat="1" ht="23.25">
      <c r="A192" s="544" t="s">
        <v>185</v>
      </c>
      <c r="B192" s="544"/>
      <c r="C192" s="544"/>
      <c r="D192" s="544"/>
      <c r="E192" s="544"/>
      <c r="F192" s="347" t="s">
        <v>378</v>
      </c>
      <c r="G192" s="251"/>
      <c r="H192" s="251"/>
      <c r="I192" s="251"/>
      <c r="J192" s="251"/>
      <c r="K192" s="251"/>
      <c r="L192" s="251"/>
      <c r="M192" s="251"/>
      <c r="N192" s="251"/>
      <c r="O192" s="251"/>
    </row>
    <row r="193" spans="1:15" s="4" customFormat="1" ht="47.25">
      <c r="A193" s="39" t="s">
        <v>2985</v>
      </c>
      <c r="B193" s="39" t="s">
        <v>580</v>
      </c>
      <c r="C193" s="39" t="s">
        <v>1930</v>
      </c>
      <c r="D193" s="40" t="s">
        <v>1931</v>
      </c>
      <c r="E193" s="40" t="s">
        <v>1932</v>
      </c>
      <c r="F193" s="40" t="s">
        <v>719</v>
      </c>
      <c r="G193" s="40" t="s">
        <v>2986</v>
      </c>
      <c r="H193" s="41" t="s">
        <v>2800</v>
      </c>
      <c r="I193" s="41" t="s">
        <v>2361</v>
      </c>
      <c r="J193" s="41" t="s">
        <v>2987</v>
      </c>
      <c r="K193" s="42" t="s">
        <v>4613</v>
      </c>
      <c r="L193" s="39" t="s">
        <v>2988</v>
      </c>
      <c r="M193" s="42" t="s">
        <v>2801</v>
      </c>
      <c r="N193" s="42" t="s">
        <v>1933</v>
      </c>
      <c r="O193" s="39" t="s">
        <v>1929</v>
      </c>
    </row>
    <row r="194" spans="1:15" s="4" customFormat="1" ht="16.5" thickBot="1">
      <c r="A194" s="300" t="s">
        <v>731</v>
      </c>
      <c r="B194" s="461" t="s">
        <v>2807</v>
      </c>
      <c r="C194" s="462" t="s">
        <v>806</v>
      </c>
      <c r="D194" s="298" t="s">
        <v>807</v>
      </c>
      <c r="E194" s="298" t="s">
        <v>808</v>
      </c>
      <c r="F194" s="298" t="s">
        <v>809</v>
      </c>
      <c r="G194" s="298" t="s">
        <v>810</v>
      </c>
      <c r="H194" s="300">
        <v>1</v>
      </c>
      <c r="I194" s="466">
        <v>57.75</v>
      </c>
      <c r="J194" s="467">
        <v>0.1</v>
      </c>
      <c r="K194" s="471">
        <f>SUM(I194*100)/110</f>
        <v>52.5</v>
      </c>
      <c r="L194" s="468">
        <v>0.545</v>
      </c>
      <c r="M194" s="469">
        <f>SUM(K194-(K194*L194))</f>
        <v>23.8875</v>
      </c>
      <c r="N194" s="473">
        <f>(M194/H194)</f>
        <v>23.8875</v>
      </c>
      <c r="O194" s="305" t="s">
        <v>4472</v>
      </c>
    </row>
    <row r="195" spans="1:15" s="4" customFormat="1" ht="24" thickBot="1">
      <c r="A195" s="525" t="s">
        <v>149</v>
      </c>
      <c r="B195" s="523"/>
      <c r="C195" s="523"/>
      <c r="D195" s="523"/>
      <c r="E195" s="523"/>
      <c r="F195" s="523"/>
      <c r="G195" s="523"/>
      <c r="H195" s="523"/>
      <c r="I195" s="523"/>
      <c r="J195" s="523"/>
      <c r="K195" s="523"/>
      <c r="L195" s="523"/>
      <c r="M195" s="523"/>
      <c r="N195" s="523"/>
      <c r="O195" s="503"/>
    </row>
    <row r="196" spans="1:15" s="4" customFormat="1" ht="15.75">
      <c r="A196" s="20" t="s">
        <v>484</v>
      </c>
      <c r="B196" s="253"/>
      <c r="C196" s="253"/>
      <c r="D196" s="253"/>
      <c r="E196" s="253"/>
      <c r="F196" s="253"/>
      <c r="G196" s="254"/>
      <c r="H196" s="253"/>
      <c r="I196" s="253"/>
      <c r="J196" s="253"/>
      <c r="K196" s="253"/>
      <c r="L196" s="253"/>
      <c r="M196" s="253"/>
      <c r="N196" s="20"/>
      <c r="O196" s="253"/>
    </row>
    <row r="197" spans="1:15" s="4" customFormat="1" ht="22.5">
      <c r="A197" s="255" t="s">
        <v>185</v>
      </c>
      <c r="B197" s="253"/>
      <c r="C197" s="253"/>
      <c r="D197" s="253"/>
      <c r="E197" s="347"/>
      <c r="F197" s="253"/>
      <c r="G197" s="254"/>
      <c r="H197" s="253"/>
      <c r="I197" s="253"/>
      <c r="J197" s="253"/>
      <c r="K197" s="253"/>
      <c r="L197" s="253"/>
      <c r="M197" s="253"/>
      <c r="N197" s="20"/>
      <c r="O197" s="253"/>
    </row>
    <row r="198" spans="1:15" s="4" customFormat="1" ht="47.25">
      <c r="A198" s="129" t="s">
        <v>735</v>
      </c>
      <c r="B198" s="129" t="s">
        <v>580</v>
      </c>
      <c r="C198" s="129" t="s">
        <v>1930</v>
      </c>
      <c r="D198" s="129" t="s">
        <v>1931</v>
      </c>
      <c r="E198" s="130" t="s">
        <v>736</v>
      </c>
      <c r="F198" s="129" t="s">
        <v>737</v>
      </c>
      <c r="G198" s="129" t="s">
        <v>738</v>
      </c>
      <c r="H198" s="130" t="s">
        <v>2800</v>
      </c>
      <c r="I198" s="130" t="s">
        <v>739</v>
      </c>
      <c r="J198" s="129" t="s">
        <v>2987</v>
      </c>
      <c r="K198" s="130" t="s">
        <v>740</v>
      </c>
      <c r="L198" s="129" t="s">
        <v>2988</v>
      </c>
      <c r="M198" s="130" t="s">
        <v>741</v>
      </c>
      <c r="N198" s="130" t="s">
        <v>742</v>
      </c>
      <c r="O198" s="129" t="s">
        <v>1929</v>
      </c>
    </row>
    <row r="199" spans="1:15" s="4" customFormat="1" ht="19.5">
      <c r="A199" s="151" t="s">
        <v>817</v>
      </c>
      <c r="B199" s="132" t="s">
        <v>818</v>
      </c>
      <c r="C199" s="133" t="s">
        <v>819</v>
      </c>
      <c r="D199" s="134" t="s">
        <v>820</v>
      </c>
      <c r="E199" s="134" t="s">
        <v>821</v>
      </c>
      <c r="F199" s="135"/>
      <c r="G199" s="129" t="s">
        <v>822</v>
      </c>
      <c r="H199" s="136">
        <v>28</v>
      </c>
      <c r="I199" s="138">
        <v>34.64</v>
      </c>
      <c r="J199" s="137">
        <v>0.1</v>
      </c>
      <c r="K199" s="138">
        <v>31.49</v>
      </c>
      <c r="L199" s="139">
        <v>0.65</v>
      </c>
      <c r="M199" s="152">
        <f>SUM(K199-(K199*L199))</f>
        <v>11.0215</v>
      </c>
      <c r="N199" s="138">
        <f>SUM(M199/H199)</f>
        <v>0.393625</v>
      </c>
      <c r="O199" s="110" t="s">
        <v>4472</v>
      </c>
    </row>
    <row r="200" spans="1:15" s="4" customFormat="1" ht="16.5" thickBot="1">
      <c r="A200" s="6"/>
      <c r="B200" s="9"/>
      <c r="C200" s="11"/>
      <c r="D200" s="8"/>
      <c r="E200" s="8"/>
      <c r="F200" s="10"/>
      <c r="G200" s="29"/>
      <c r="H200" s="17"/>
      <c r="I200" s="18"/>
      <c r="J200" s="86"/>
      <c r="K200" s="18"/>
      <c r="L200" s="87"/>
      <c r="M200" s="24"/>
      <c r="N200" s="24"/>
      <c r="O200" s="7"/>
    </row>
    <row r="201" spans="1:15" s="4" customFormat="1" ht="26.25" thickBot="1">
      <c r="A201" s="526" t="s">
        <v>357</v>
      </c>
      <c r="B201" s="527"/>
      <c r="C201" s="527"/>
      <c r="D201" s="527"/>
      <c r="E201" s="527"/>
      <c r="F201" s="527"/>
      <c r="G201" s="527"/>
      <c r="H201" s="527"/>
      <c r="I201" s="527"/>
      <c r="J201" s="527"/>
      <c r="K201" s="527"/>
      <c r="L201" s="527"/>
      <c r="M201" s="527"/>
      <c r="N201" s="527"/>
      <c r="O201" s="528"/>
    </row>
    <row r="202" spans="1:15" s="4" customFormat="1" ht="15.75">
      <c r="A202" s="91" t="s">
        <v>410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78"/>
      <c r="O202" s="1"/>
    </row>
    <row r="203" spans="1:15" s="4" customFormat="1" ht="22.5">
      <c r="A203" s="182" t="s">
        <v>186</v>
      </c>
      <c r="B203" s="11"/>
      <c r="C203" s="12"/>
      <c r="D203" s="8"/>
      <c r="E203" s="8"/>
      <c r="F203" s="10"/>
      <c r="G203" s="8"/>
      <c r="H203" s="6"/>
      <c r="I203" s="18"/>
      <c r="J203" s="86"/>
      <c r="K203" s="18"/>
      <c r="L203" s="87"/>
      <c r="M203" s="24"/>
      <c r="N203" s="19"/>
      <c r="O203" s="7"/>
    </row>
    <row r="204" spans="1:15" s="4" customFormat="1" ht="47.25">
      <c r="A204" s="39" t="s">
        <v>2985</v>
      </c>
      <c r="B204" s="39" t="s">
        <v>580</v>
      </c>
      <c r="C204" s="39" t="s">
        <v>1930</v>
      </c>
      <c r="D204" s="40" t="s">
        <v>1931</v>
      </c>
      <c r="E204" s="40" t="s">
        <v>1932</v>
      </c>
      <c r="F204" s="40" t="s">
        <v>4276</v>
      </c>
      <c r="G204" s="40" t="s">
        <v>2986</v>
      </c>
      <c r="H204" s="41" t="s">
        <v>2800</v>
      </c>
      <c r="I204" s="41" t="s">
        <v>2361</v>
      </c>
      <c r="J204" s="41" t="s">
        <v>2987</v>
      </c>
      <c r="K204" s="42" t="s">
        <v>4613</v>
      </c>
      <c r="L204" s="39" t="s">
        <v>2988</v>
      </c>
      <c r="M204" s="42" t="s">
        <v>2801</v>
      </c>
      <c r="N204" s="42" t="s">
        <v>1933</v>
      </c>
      <c r="O204" s="39" t="s">
        <v>1929</v>
      </c>
    </row>
    <row r="205" spans="1:15" s="4" customFormat="1" ht="31.5">
      <c r="A205" s="43">
        <v>342</v>
      </c>
      <c r="B205" s="45" t="s">
        <v>5755</v>
      </c>
      <c r="C205" s="45" t="s">
        <v>3430</v>
      </c>
      <c r="D205" s="46" t="s">
        <v>1782</v>
      </c>
      <c r="E205" s="46" t="s">
        <v>1783</v>
      </c>
      <c r="F205" s="46" t="s">
        <v>3429</v>
      </c>
      <c r="G205" s="63" t="s">
        <v>2824</v>
      </c>
      <c r="H205" s="48">
        <v>1</v>
      </c>
      <c r="I205" s="153">
        <v>21.5346</v>
      </c>
      <c r="J205" s="137">
        <v>0.1</v>
      </c>
      <c r="K205" s="56">
        <f>SUM(I205*100)/110</f>
        <v>19.57690909090909</v>
      </c>
      <c r="L205" s="154">
        <v>0.2620903</v>
      </c>
      <c r="M205" s="56">
        <v>14.446</v>
      </c>
      <c r="N205" s="56">
        <v>14.446</v>
      </c>
      <c r="O205" s="50" t="s">
        <v>4472</v>
      </c>
    </row>
    <row r="206" spans="1:15" s="4" customFormat="1" ht="31.5">
      <c r="A206" s="43">
        <v>343</v>
      </c>
      <c r="B206" s="45" t="s">
        <v>5755</v>
      </c>
      <c r="C206" s="45" t="s">
        <v>3431</v>
      </c>
      <c r="D206" s="46" t="s">
        <v>1782</v>
      </c>
      <c r="E206" s="46" t="s">
        <v>3836</v>
      </c>
      <c r="F206" s="46" t="s">
        <v>3429</v>
      </c>
      <c r="G206" s="63" t="s">
        <v>3880</v>
      </c>
      <c r="H206" s="113" t="s">
        <v>358</v>
      </c>
      <c r="I206" s="113"/>
      <c r="J206" s="167"/>
      <c r="K206" s="113"/>
      <c r="L206" s="39"/>
      <c r="M206" s="126"/>
      <c r="N206" s="335"/>
      <c r="O206" s="39"/>
    </row>
    <row r="207" spans="1:15" s="4" customFormat="1" ht="31.5">
      <c r="A207" s="43">
        <v>344</v>
      </c>
      <c r="B207" s="45" t="s">
        <v>5755</v>
      </c>
      <c r="C207" s="45" t="s">
        <v>3432</v>
      </c>
      <c r="D207" s="46" t="s">
        <v>1782</v>
      </c>
      <c r="E207" s="46" t="s">
        <v>3837</v>
      </c>
      <c r="F207" s="46" t="s">
        <v>3429</v>
      </c>
      <c r="G207" s="63" t="s">
        <v>3881</v>
      </c>
      <c r="H207" s="48">
        <v>1</v>
      </c>
      <c r="I207" s="48" t="s">
        <v>5604</v>
      </c>
      <c r="J207" s="68">
        <v>0.1</v>
      </c>
      <c r="K207" s="48" t="s">
        <v>5604</v>
      </c>
      <c r="L207" s="43"/>
      <c r="M207" s="49">
        <v>28.892</v>
      </c>
      <c r="N207" s="56">
        <v>28.892</v>
      </c>
      <c r="O207" s="50" t="s">
        <v>4472</v>
      </c>
    </row>
    <row r="208" spans="1:15" s="4" customFormat="1" ht="31.5">
      <c r="A208" s="43"/>
      <c r="B208" s="45"/>
      <c r="C208" s="45" t="s">
        <v>2581</v>
      </c>
      <c r="D208" s="46"/>
      <c r="E208" s="46"/>
      <c r="F208" s="46" t="s">
        <v>3429</v>
      </c>
      <c r="G208" s="63" t="s">
        <v>2423</v>
      </c>
      <c r="H208" s="48">
        <v>1</v>
      </c>
      <c r="I208" s="48" t="s">
        <v>5604</v>
      </c>
      <c r="J208" s="68">
        <v>0.1</v>
      </c>
      <c r="K208" s="48" t="s">
        <v>5604</v>
      </c>
      <c r="L208" s="43"/>
      <c r="M208" s="49">
        <v>28.892</v>
      </c>
      <c r="N208" s="56">
        <v>28.892</v>
      </c>
      <c r="O208" s="50" t="s">
        <v>4472</v>
      </c>
    </row>
    <row r="209" spans="1:15" s="4" customFormat="1" ht="31.5">
      <c r="A209" s="43">
        <v>345</v>
      </c>
      <c r="B209" s="45" t="s">
        <v>5755</v>
      </c>
      <c r="C209" s="45" t="s">
        <v>1804</v>
      </c>
      <c r="D209" s="46" t="s">
        <v>1782</v>
      </c>
      <c r="E209" s="46" t="s">
        <v>3838</v>
      </c>
      <c r="F209" s="46" t="s">
        <v>3429</v>
      </c>
      <c r="G209" s="63" t="s">
        <v>3882</v>
      </c>
      <c r="H209" s="48">
        <v>1</v>
      </c>
      <c r="I209" s="48" t="s">
        <v>5604</v>
      </c>
      <c r="J209" s="68">
        <v>0.1</v>
      </c>
      <c r="K209" s="48" t="s">
        <v>5604</v>
      </c>
      <c r="L209" s="43"/>
      <c r="M209" s="49">
        <v>43.338</v>
      </c>
      <c r="N209" s="56">
        <v>43.338</v>
      </c>
      <c r="O209" s="50" t="s">
        <v>4472</v>
      </c>
    </row>
    <row r="210" spans="1:15" s="4" customFormat="1" ht="31.5">
      <c r="A210" s="43">
        <v>346</v>
      </c>
      <c r="B210" s="45" t="s">
        <v>5755</v>
      </c>
      <c r="C210" s="45" t="s">
        <v>4441</v>
      </c>
      <c r="D210" s="46" t="s">
        <v>1782</v>
      </c>
      <c r="E210" s="46" t="s">
        <v>3839</v>
      </c>
      <c r="F210" s="46" t="s">
        <v>3429</v>
      </c>
      <c r="G210" s="63" t="s">
        <v>2124</v>
      </c>
      <c r="H210" s="48">
        <v>1</v>
      </c>
      <c r="I210" s="48" t="s">
        <v>5604</v>
      </c>
      <c r="J210" s="68">
        <v>0.1</v>
      </c>
      <c r="K210" s="48" t="s">
        <v>5604</v>
      </c>
      <c r="L210" s="43"/>
      <c r="M210" s="49">
        <v>57.784</v>
      </c>
      <c r="N210" s="56">
        <v>57.784</v>
      </c>
      <c r="O210" s="50" t="s">
        <v>4472</v>
      </c>
    </row>
    <row r="211" spans="1:15" s="4" customFormat="1" ht="31.5">
      <c r="A211" s="43"/>
      <c r="B211" s="45"/>
      <c r="C211" s="45" t="s">
        <v>2424</v>
      </c>
      <c r="D211" s="46"/>
      <c r="E211" s="46"/>
      <c r="F211" s="46" t="s">
        <v>3429</v>
      </c>
      <c r="G211" s="63" t="s">
        <v>5215</v>
      </c>
      <c r="H211" s="48">
        <v>1</v>
      </c>
      <c r="I211" s="48" t="s">
        <v>5604</v>
      </c>
      <c r="J211" s="68">
        <v>0.1</v>
      </c>
      <c r="K211" s="48" t="s">
        <v>5604</v>
      </c>
      <c r="L211" s="43"/>
      <c r="M211" s="49">
        <v>57.784</v>
      </c>
      <c r="N211" s="56">
        <v>57.784</v>
      </c>
      <c r="O211" s="50" t="s">
        <v>4472</v>
      </c>
    </row>
    <row r="212" spans="1:15" s="4" customFormat="1" ht="31.5">
      <c r="A212" s="43">
        <v>347</v>
      </c>
      <c r="B212" s="45" t="s">
        <v>5755</v>
      </c>
      <c r="C212" s="45" t="s">
        <v>4442</v>
      </c>
      <c r="D212" s="46" t="s">
        <v>1782</v>
      </c>
      <c r="E212" s="46" t="s">
        <v>4835</v>
      </c>
      <c r="F212" s="46" t="s">
        <v>3429</v>
      </c>
      <c r="G212" s="63" t="s">
        <v>2125</v>
      </c>
      <c r="H212" s="48">
        <v>1</v>
      </c>
      <c r="I212" s="48" t="s">
        <v>5604</v>
      </c>
      <c r="J212" s="68">
        <v>0.1</v>
      </c>
      <c r="K212" s="48" t="s">
        <v>5604</v>
      </c>
      <c r="L212" s="43"/>
      <c r="M212" s="49">
        <v>72.23</v>
      </c>
      <c r="N212" s="49">
        <v>72.23</v>
      </c>
      <c r="O212" s="50" t="s">
        <v>4472</v>
      </c>
    </row>
    <row r="213" spans="1:15" s="4" customFormat="1" ht="31.5">
      <c r="A213" s="43">
        <v>348</v>
      </c>
      <c r="B213" s="45" t="s">
        <v>5755</v>
      </c>
      <c r="C213" s="45" t="s">
        <v>2819</v>
      </c>
      <c r="D213" s="46" t="s">
        <v>1782</v>
      </c>
      <c r="E213" s="46" t="s">
        <v>4836</v>
      </c>
      <c r="F213" s="46" t="s">
        <v>3429</v>
      </c>
      <c r="G213" s="63" t="s">
        <v>2126</v>
      </c>
      <c r="H213" s="48">
        <v>1</v>
      </c>
      <c r="I213" s="48" t="s">
        <v>5604</v>
      </c>
      <c r="J213" s="68">
        <v>0.1</v>
      </c>
      <c r="K213" s="48" t="s">
        <v>5604</v>
      </c>
      <c r="L213" s="43"/>
      <c r="M213" s="49">
        <v>86.676</v>
      </c>
      <c r="N213" s="56">
        <v>86.676</v>
      </c>
      <c r="O213" s="50" t="s">
        <v>4472</v>
      </c>
    </row>
    <row r="214" spans="1:15" s="4" customFormat="1" ht="31.5">
      <c r="A214" s="43"/>
      <c r="B214" s="45"/>
      <c r="C214" s="45" t="s">
        <v>2425</v>
      </c>
      <c r="D214" s="46"/>
      <c r="E214" s="46"/>
      <c r="F214" s="46" t="s">
        <v>3429</v>
      </c>
      <c r="G214" s="63" t="s">
        <v>5216</v>
      </c>
      <c r="H214" s="48">
        <v>1</v>
      </c>
      <c r="I214" s="48" t="s">
        <v>5604</v>
      </c>
      <c r="J214" s="68">
        <v>0.1</v>
      </c>
      <c r="K214" s="48" t="s">
        <v>5604</v>
      </c>
      <c r="L214" s="43"/>
      <c r="M214" s="49">
        <v>86.676</v>
      </c>
      <c r="N214" s="56">
        <v>86.676</v>
      </c>
      <c r="O214" s="50" t="s">
        <v>4472</v>
      </c>
    </row>
    <row r="215" spans="1:15" s="4" customFormat="1" ht="31.5">
      <c r="A215" s="43">
        <v>349</v>
      </c>
      <c r="B215" s="45" t="s">
        <v>5755</v>
      </c>
      <c r="C215" s="45" t="s">
        <v>2820</v>
      </c>
      <c r="D215" s="46" t="s">
        <v>1782</v>
      </c>
      <c r="E215" s="46" t="s">
        <v>4837</v>
      </c>
      <c r="F215" s="46" t="s">
        <v>3429</v>
      </c>
      <c r="G215" s="63" t="s">
        <v>2775</v>
      </c>
      <c r="H215" s="48">
        <v>1</v>
      </c>
      <c r="I215" s="48" t="s">
        <v>5604</v>
      </c>
      <c r="J215" s="68">
        <v>0.1</v>
      </c>
      <c r="K215" s="48" t="s">
        <v>5604</v>
      </c>
      <c r="L215" s="43"/>
      <c r="M215" s="49">
        <v>115.568</v>
      </c>
      <c r="N215" s="56">
        <v>115.568</v>
      </c>
      <c r="O215" s="50" t="s">
        <v>4472</v>
      </c>
    </row>
    <row r="216" spans="1:15" s="4" customFormat="1" ht="31.5">
      <c r="A216" s="43"/>
      <c r="B216" s="45"/>
      <c r="C216" s="45" t="s">
        <v>2426</v>
      </c>
      <c r="D216" s="46"/>
      <c r="E216" s="46"/>
      <c r="F216" s="46" t="s">
        <v>3429</v>
      </c>
      <c r="G216" s="63" t="s">
        <v>2152</v>
      </c>
      <c r="H216" s="48">
        <v>1</v>
      </c>
      <c r="I216" s="48" t="s">
        <v>5604</v>
      </c>
      <c r="J216" s="68">
        <v>0.1</v>
      </c>
      <c r="K216" s="48" t="s">
        <v>5604</v>
      </c>
      <c r="L216" s="43"/>
      <c r="M216" s="49">
        <v>115.568</v>
      </c>
      <c r="N216" s="56">
        <v>115.568</v>
      </c>
      <c r="O216" s="50" t="s">
        <v>4472</v>
      </c>
    </row>
    <row r="217" spans="1:15" s="4" customFormat="1" ht="31.5">
      <c r="A217" s="43">
        <v>350</v>
      </c>
      <c r="B217" s="45" t="s">
        <v>5755</v>
      </c>
      <c r="C217" s="45" t="s">
        <v>2821</v>
      </c>
      <c r="D217" s="46" t="s">
        <v>1782</v>
      </c>
      <c r="E217" s="46" t="s">
        <v>1983</v>
      </c>
      <c r="F217" s="46" t="s">
        <v>3429</v>
      </c>
      <c r="G217" s="63" t="s">
        <v>2776</v>
      </c>
      <c r="H217" s="48">
        <v>1</v>
      </c>
      <c r="I217" s="48" t="s">
        <v>5604</v>
      </c>
      <c r="J217" s="68">
        <v>0.1</v>
      </c>
      <c r="K217" s="48" t="s">
        <v>5604</v>
      </c>
      <c r="L217" s="43"/>
      <c r="M217" s="49">
        <v>144.46</v>
      </c>
      <c r="N217" s="49">
        <v>144.46</v>
      </c>
      <c r="O217" s="50" t="s">
        <v>4472</v>
      </c>
    </row>
    <row r="218" spans="1:15" s="4" customFormat="1" ht="31.5">
      <c r="A218" s="43"/>
      <c r="B218" s="45"/>
      <c r="C218" s="45" t="s">
        <v>2427</v>
      </c>
      <c r="D218" s="46"/>
      <c r="E218" s="46"/>
      <c r="F218" s="46" t="s">
        <v>3429</v>
      </c>
      <c r="G218" s="63" t="s">
        <v>4786</v>
      </c>
      <c r="H218" s="48">
        <v>1</v>
      </c>
      <c r="I218" s="48" t="s">
        <v>5604</v>
      </c>
      <c r="J218" s="68">
        <v>0.1</v>
      </c>
      <c r="K218" s="48" t="s">
        <v>5604</v>
      </c>
      <c r="L218" s="43"/>
      <c r="M218" s="49">
        <v>144.46</v>
      </c>
      <c r="N218" s="49">
        <v>144.46</v>
      </c>
      <c r="O218" s="50" t="s">
        <v>4472</v>
      </c>
    </row>
    <row r="219" spans="1:15" s="4" customFormat="1" ht="31.5">
      <c r="A219" s="43">
        <v>351</v>
      </c>
      <c r="B219" s="45" t="s">
        <v>5755</v>
      </c>
      <c r="C219" s="45" t="s">
        <v>2822</v>
      </c>
      <c r="D219" s="46" t="s">
        <v>1782</v>
      </c>
      <c r="E219" s="46" t="s">
        <v>4838</v>
      </c>
      <c r="F219" s="46" t="s">
        <v>3429</v>
      </c>
      <c r="G219" s="63" t="s">
        <v>2872</v>
      </c>
      <c r="H219" s="48">
        <v>1</v>
      </c>
      <c r="I219" s="48" t="s">
        <v>5604</v>
      </c>
      <c r="J219" s="68">
        <v>0.1</v>
      </c>
      <c r="K219" s="48" t="s">
        <v>5604</v>
      </c>
      <c r="L219" s="43"/>
      <c r="M219" s="49">
        <v>216.69</v>
      </c>
      <c r="N219" s="49">
        <v>216.69</v>
      </c>
      <c r="O219" s="50" t="s">
        <v>4472</v>
      </c>
    </row>
    <row r="220" spans="1:15" s="4" customFormat="1" ht="31.5">
      <c r="A220" s="43"/>
      <c r="B220" s="45"/>
      <c r="C220" s="45" t="s">
        <v>2428</v>
      </c>
      <c r="D220" s="46"/>
      <c r="E220" s="46"/>
      <c r="F220" s="46" t="s">
        <v>3429</v>
      </c>
      <c r="G220" s="63" t="s">
        <v>3533</v>
      </c>
      <c r="H220" s="48">
        <v>1</v>
      </c>
      <c r="I220" s="48" t="s">
        <v>5604</v>
      </c>
      <c r="J220" s="68">
        <v>0.1</v>
      </c>
      <c r="K220" s="48" t="s">
        <v>5604</v>
      </c>
      <c r="L220" s="43"/>
      <c r="M220" s="49">
        <v>216.69</v>
      </c>
      <c r="N220" s="49">
        <v>216.69</v>
      </c>
      <c r="O220" s="50" t="s">
        <v>4472</v>
      </c>
    </row>
    <row r="221" spans="1:15" s="4" customFormat="1" ht="31.5">
      <c r="A221" s="43">
        <v>352</v>
      </c>
      <c r="B221" s="45" t="s">
        <v>5755</v>
      </c>
      <c r="C221" s="45" t="s">
        <v>2823</v>
      </c>
      <c r="D221" s="46" t="s">
        <v>1782</v>
      </c>
      <c r="E221" s="46" t="s">
        <v>3535</v>
      </c>
      <c r="F221" s="46" t="s">
        <v>3429</v>
      </c>
      <c r="G221" s="63" t="s">
        <v>2873</v>
      </c>
      <c r="H221" s="48">
        <v>1</v>
      </c>
      <c r="I221" s="48" t="s">
        <v>5604</v>
      </c>
      <c r="J221" s="68">
        <v>0.1</v>
      </c>
      <c r="K221" s="48" t="s">
        <v>5604</v>
      </c>
      <c r="L221" s="43"/>
      <c r="M221" s="49">
        <v>404.99286</v>
      </c>
      <c r="N221" s="56">
        <v>404.994</v>
      </c>
      <c r="O221" s="50" t="s">
        <v>1771</v>
      </c>
    </row>
    <row r="222" spans="1:15" s="4" customFormat="1" ht="32.25" thickBot="1">
      <c r="A222" s="300"/>
      <c r="B222" s="462"/>
      <c r="C222" s="462" t="s">
        <v>2429</v>
      </c>
      <c r="D222" s="298"/>
      <c r="E222" s="298"/>
      <c r="F222" s="298" t="s">
        <v>3429</v>
      </c>
      <c r="G222" s="470" t="s">
        <v>3534</v>
      </c>
      <c r="H222" s="465">
        <v>1</v>
      </c>
      <c r="I222" s="465" t="s">
        <v>5604</v>
      </c>
      <c r="J222" s="467">
        <v>0.1</v>
      </c>
      <c r="K222" s="465" t="s">
        <v>5604</v>
      </c>
      <c r="L222" s="300"/>
      <c r="M222" s="466">
        <v>404.99286</v>
      </c>
      <c r="N222" s="474">
        <v>404.994</v>
      </c>
      <c r="O222" s="305" t="s">
        <v>1771</v>
      </c>
    </row>
    <row r="223" spans="1:15" s="4" customFormat="1" ht="26.25" thickBot="1">
      <c r="A223" s="526" t="s">
        <v>332</v>
      </c>
      <c r="B223" s="527"/>
      <c r="C223" s="527"/>
      <c r="D223" s="527"/>
      <c r="E223" s="527"/>
      <c r="F223" s="527"/>
      <c r="G223" s="527"/>
      <c r="H223" s="527"/>
      <c r="I223" s="527"/>
      <c r="J223" s="527"/>
      <c r="K223" s="527"/>
      <c r="L223" s="527"/>
      <c r="M223" s="527"/>
      <c r="N223" s="527"/>
      <c r="O223" s="528"/>
    </row>
    <row r="224" s="4" customFormat="1" ht="15.75">
      <c r="A224" s="92" t="s">
        <v>485</v>
      </c>
    </row>
    <row r="225" spans="1:15" s="4" customFormat="1" ht="22.5">
      <c r="A225" s="182" t="s">
        <v>187</v>
      </c>
      <c r="B225" s="11"/>
      <c r="C225" s="12"/>
      <c r="D225" s="8"/>
      <c r="E225" s="8"/>
      <c r="F225" s="10"/>
      <c r="G225" s="8"/>
      <c r="H225" s="6"/>
      <c r="I225" s="18"/>
      <c r="J225" s="86"/>
      <c r="K225" s="18"/>
      <c r="L225" s="87"/>
      <c r="M225" s="24"/>
      <c r="N225" s="19"/>
      <c r="O225" s="7"/>
    </row>
    <row r="226" spans="1:15" s="4" customFormat="1" ht="47.25">
      <c r="A226" s="39" t="s">
        <v>2985</v>
      </c>
      <c r="B226" s="39" t="s">
        <v>580</v>
      </c>
      <c r="C226" s="39" t="s">
        <v>1930</v>
      </c>
      <c r="D226" s="40" t="s">
        <v>1931</v>
      </c>
      <c r="E226" s="40" t="s">
        <v>1932</v>
      </c>
      <c r="F226" s="40" t="s">
        <v>719</v>
      </c>
      <c r="G226" s="40" t="s">
        <v>2986</v>
      </c>
      <c r="H226" s="41" t="s">
        <v>2800</v>
      </c>
      <c r="I226" s="41" t="s">
        <v>2361</v>
      </c>
      <c r="J226" s="41" t="s">
        <v>2987</v>
      </c>
      <c r="K226" s="42" t="s">
        <v>4613</v>
      </c>
      <c r="L226" s="39" t="s">
        <v>2988</v>
      </c>
      <c r="M226" s="42" t="s">
        <v>2801</v>
      </c>
      <c r="N226" s="42" t="s">
        <v>1933</v>
      </c>
      <c r="O226" s="39" t="s">
        <v>1929</v>
      </c>
    </row>
    <row r="227" spans="1:15" s="4" customFormat="1" ht="15.75">
      <c r="A227" s="39"/>
      <c r="B227" s="39"/>
      <c r="C227" s="39"/>
      <c r="D227" s="40"/>
      <c r="E227" s="40"/>
      <c r="F227" s="40"/>
      <c r="G227" s="40"/>
      <c r="H227" s="41"/>
      <c r="I227" s="49"/>
      <c r="J227" s="41"/>
      <c r="K227" s="42"/>
      <c r="L227" s="49" t="s">
        <v>5604</v>
      </c>
      <c r="M227" s="49" t="s">
        <v>5604</v>
      </c>
      <c r="N227" s="42"/>
      <c r="O227" s="39"/>
    </row>
    <row r="228" spans="1:15" s="4" customFormat="1" ht="15.75">
      <c r="A228" s="43">
        <v>40</v>
      </c>
      <c r="B228" s="44" t="s">
        <v>777</v>
      </c>
      <c r="C228" s="55" t="s">
        <v>778</v>
      </c>
      <c r="D228" s="46" t="s">
        <v>779</v>
      </c>
      <c r="E228" s="46" t="s">
        <v>780</v>
      </c>
      <c r="F228" s="46" t="s">
        <v>3429</v>
      </c>
      <c r="G228" s="46" t="s">
        <v>781</v>
      </c>
      <c r="H228" s="48">
        <v>28</v>
      </c>
      <c r="I228" s="153">
        <v>790.21</v>
      </c>
      <c r="J228" s="137">
        <v>0.1</v>
      </c>
      <c r="K228" s="58">
        <f>SUM(I228*100)/110</f>
        <v>718.3727272727273</v>
      </c>
      <c r="L228" s="154">
        <v>0.3335</v>
      </c>
      <c r="M228" s="58">
        <f>SUM(K228-(K228*L228))</f>
        <v>478.7954227272727</v>
      </c>
      <c r="N228" s="51">
        <v>17.1</v>
      </c>
      <c r="O228" s="50" t="s">
        <v>3455</v>
      </c>
    </row>
    <row r="229" spans="1:15" s="4" customFormat="1" ht="15.75">
      <c r="A229" s="43"/>
      <c r="B229" s="44"/>
      <c r="C229" s="55" t="s">
        <v>333</v>
      </c>
      <c r="D229" s="46" t="s">
        <v>779</v>
      </c>
      <c r="E229" s="46" t="s">
        <v>1000</v>
      </c>
      <c r="F229" s="46" t="s">
        <v>3429</v>
      </c>
      <c r="G229" s="46" t="s">
        <v>334</v>
      </c>
      <c r="H229" s="48">
        <v>28</v>
      </c>
      <c r="I229" s="49" t="s">
        <v>5604</v>
      </c>
      <c r="J229" s="68"/>
      <c r="K229" s="49"/>
      <c r="L229" s="69"/>
      <c r="M229" s="49"/>
      <c r="N229" s="51">
        <v>6.175</v>
      </c>
      <c r="O229" s="50" t="s">
        <v>4472</v>
      </c>
    </row>
    <row r="230" spans="1:15" s="4" customFormat="1" ht="15.75">
      <c r="A230" s="43"/>
      <c r="B230" s="44"/>
      <c r="C230" s="55" t="s">
        <v>335</v>
      </c>
      <c r="D230" s="46" t="s">
        <v>779</v>
      </c>
      <c r="E230" s="46" t="s">
        <v>1001</v>
      </c>
      <c r="F230" s="46" t="s">
        <v>3429</v>
      </c>
      <c r="G230" s="46" t="s">
        <v>336</v>
      </c>
      <c r="H230" s="319">
        <v>28</v>
      </c>
      <c r="I230" s="290" t="s">
        <v>5604</v>
      </c>
      <c r="J230" s="291"/>
      <c r="K230" s="290"/>
      <c r="L230" s="83"/>
      <c r="M230" s="290"/>
      <c r="N230" s="293">
        <v>11.4</v>
      </c>
      <c r="O230" s="50" t="s">
        <v>4472</v>
      </c>
    </row>
    <row r="231" spans="1:15" s="4" customFormat="1" ht="15.75">
      <c r="A231" s="43">
        <v>56</v>
      </c>
      <c r="B231" s="44" t="s">
        <v>5755</v>
      </c>
      <c r="C231" s="45" t="s">
        <v>782</v>
      </c>
      <c r="D231" s="46" t="s">
        <v>783</v>
      </c>
      <c r="E231" s="46" t="s">
        <v>784</v>
      </c>
      <c r="F231" s="46" t="s">
        <v>3429</v>
      </c>
      <c r="G231" s="46" t="s">
        <v>785</v>
      </c>
      <c r="H231" s="48">
        <v>1</v>
      </c>
      <c r="I231" s="153">
        <v>843.8356</v>
      </c>
      <c r="J231" s="137">
        <v>0.1</v>
      </c>
      <c r="K231" s="56">
        <f>SUM(I231*100)/110</f>
        <v>767.1232727272727</v>
      </c>
      <c r="L231" s="154">
        <v>0.1201024</v>
      </c>
      <c r="M231" s="58">
        <f>SUM(K231-(K231*L231))</f>
        <v>674.9899265768727</v>
      </c>
      <c r="N231" s="49">
        <v>674.98814</v>
      </c>
      <c r="O231" s="50" t="s">
        <v>4472</v>
      </c>
    </row>
    <row r="232" spans="1:15" s="4" customFormat="1" ht="31.5">
      <c r="A232" s="43"/>
      <c r="B232" s="44"/>
      <c r="C232" s="45" t="s">
        <v>2429</v>
      </c>
      <c r="D232" s="46"/>
      <c r="E232" s="46"/>
      <c r="F232" s="46" t="s">
        <v>3429</v>
      </c>
      <c r="G232" s="46" t="s">
        <v>786</v>
      </c>
      <c r="H232" s="48">
        <v>1</v>
      </c>
      <c r="I232" s="153">
        <v>843.8356</v>
      </c>
      <c r="J232" s="137">
        <v>0.1</v>
      </c>
      <c r="K232" s="56">
        <f>SUM(I232*100)/110</f>
        <v>767.1232727272727</v>
      </c>
      <c r="L232" s="154">
        <v>0.1201024</v>
      </c>
      <c r="M232" s="58">
        <f>SUM(K232-(K232*L232))</f>
        <v>674.9899265768727</v>
      </c>
      <c r="N232" s="49">
        <v>674.98814</v>
      </c>
      <c r="O232" s="50" t="s">
        <v>4472</v>
      </c>
    </row>
    <row r="233" spans="1:15" s="4" customFormat="1" ht="15.75">
      <c r="A233" s="43"/>
      <c r="B233" s="44"/>
      <c r="C233" s="45"/>
      <c r="D233" s="46"/>
      <c r="E233" s="46"/>
      <c r="F233" s="46"/>
      <c r="G233" s="46"/>
      <c r="H233" s="48"/>
      <c r="I233" s="49" t="s">
        <v>5604</v>
      </c>
      <c r="J233" s="137"/>
      <c r="K233" s="56"/>
      <c r="L233" s="154"/>
      <c r="M233" s="58"/>
      <c r="N233" s="49"/>
      <c r="O233" s="50"/>
    </row>
    <row r="234" spans="1:15" s="4" customFormat="1" ht="15.75">
      <c r="A234" s="43">
        <v>155</v>
      </c>
      <c r="B234" s="45" t="s">
        <v>787</v>
      </c>
      <c r="C234" s="55" t="s">
        <v>788</v>
      </c>
      <c r="D234" s="46" t="s">
        <v>789</v>
      </c>
      <c r="E234" s="46" t="s">
        <v>790</v>
      </c>
      <c r="F234" s="46" t="s">
        <v>3429</v>
      </c>
      <c r="G234" s="46" t="s">
        <v>791</v>
      </c>
      <c r="H234" s="48">
        <v>1</v>
      </c>
      <c r="I234" s="153">
        <v>992.745</v>
      </c>
      <c r="J234" s="137">
        <v>0.1</v>
      </c>
      <c r="K234" s="56">
        <f>SUM(I234*100)/110</f>
        <v>902.4954545454545</v>
      </c>
      <c r="L234" s="154">
        <v>0.3207723</v>
      </c>
      <c r="M234" s="58">
        <f>SUM(K234-(K234*L234))</f>
        <v>612.9999118513635</v>
      </c>
      <c r="N234" s="58">
        <v>613</v>
      </c>
      <c r="O234" s="50" t="s">
        <v>4472</v>
      </c>
    </row>
    <row r="235" spans="1:15" s="4" customFormat="1" ht="15.75">
      <c r="A235" s="6"/>
      <c r="B235" s="9"/>
      <c r="C235" s="11"/>
      <c r="D235" s="8"/>
      <c r="E235" s="8"/>
      <c r="F235" s="10"/>
      <c r="G235" s="29"/>
      <c r="H235" s="17"/>
      <c r="I235" s="18"/>
      <c r="J235" s="86"/>
      <c r="K235" s="18"/>
      <c r="L235" s="87"/>
      <c r="M235" s="24"/>
      <c r="N235" s="24"/>
      <c r="O235" s="7"/>
    </row>
    <row r="236" spans="1:15" s="4" customFormat="1" ht="15.75">
      <c r="A236" s="6"/>
      <c r="B236" s="9"/>
      <c r="C236" s="11"/>
      <c r="D236" s="8"/>
      <c r="E236" s="8"/>
      <c r="F236" s="10"/>
      <c r="G236" s="29"/>
      <c r="H236" s="17"/>
      <c r="I236" s="18"/>
      <c r="J236" s="86"/>
      <c r="K236" s="18"/>
      <c r="L236" s="87"/>
      <c r="M236" s="24"/>
      <c r="N236" s="24"/>
      <c r="O236" s="7"/>
    </row>
    <row r="237" spans="1:15" s="4" customFormat="1" ht="15.75">
      <c r="A237" s="6"/>
      <c r="B237" s="9"/>
      <c r="C237" s="11"/>
      <c r="D237" s="8"/>
      <c r="E237" s="8"/>
      <c r="F237" s="10"/>
      <c r="G237" s="29"/>
      <c r="H237" s="17"/>
      <c r="I237" s="18"/>
      <c r="J237" s="86"/>
      <c r="K237" s="18"/>
      <c r="L237" s="87"/>
      <c r="M237" s="24"/>
      <c r="N237" s="24"/>
      <c r="O237" s="7"/>
    </row>
    <row r="238" spans="1:15" s="4" customFormat="1" ht="15.75">
      <c r="A238" s="6"/>
      <c r="B238" s="9"/>
      <c r="C238" s="11"/>
      <c r="D238" s="8"/>
      <c r="E238" s="8"/>
      <c r="F238" s="10"/>
      <c r="G238" s="29"/>
      <c r="H238" s="17"/>
      <c r="I238" s="18"/>
      <c r="J238" s="86"/>
      <c r="K238" s="18"/>
      <c r="L238" s="87"/>
      <c r="M238" s="24"/>
      <c r="N238" s="24"/>
      <c r="O238" s="7"/>
    </row>
    <row r="239" spans="1:15" s="4" customFormat="1" ht="16.5" thickBot="1">
      <c r="A239" s="6"/>
      <c r="B239" s="9"/>
      <c r="C239" s="11"/>
      <c r="D239" s="8"/>
      <c r="E239" s="8"/>
      <c r="F239" s="10"/>
      <c r="G239" s="29"/>
      <c r="H239" s="17"/>
      <c r="I239" s="18"/>
      <c r="J239" s="86"/>
      <c r="K239" s="18"/>
      <c r="L239" s="87"/>
      <c r="M239" s="24"/>
      <c r="N239" s="24"/>
      <c r="O239" s="7"/>
    </row>
    <row r="240" spans="1:15" s="4" customFormat="1" ht="26.25" thickBot="1">
      <c r="A240" s="526" t="s">
        <v>792</v>
      </c>
      <c r="B240" s="527"/>
      <c r="C240" s="527"/>
      <c r="D240" s="527"/>
      <c r="E240" s="527"/>
      <c r="F240" s="527"/>
      <c r="G240" s="527"/>
      <c r="H240" s="527"/>
      <c r="I240" s="527"/>
      <c r="J240" s="527"/>
      <c r="K240" s="527"/>
      <c r="L240" s="527"/>
      <c r="M240" s="527"/>
      <c r="N240" s="527"/>
      <c r="O240" s="528"/>
    </row>
    <row r="241" s="4" customFormat="1" ht="15.75">
      <c r="A241" s="92" t="s">
        <v>486</v>
      </c>
    </row>
    <row r="242" s="4" customFormat="1" ht="23.25">
      <c r="A242" s="183" t="s">
        <v>188</v>
      </c>
    </row>
    <row r="243" spans="1:15" s="4" customFormat="1" ht="47.25">
      <c r="A243" s="39" t="s">
        <v>2985</v>
      </c>
      <c r="B243" s="39" t="s">
        <v>580</v>
      </c>
      <c r="C243" s="39" t="s">
        <v>1930</v>
      </c>
      <c r="D243" s="40" t="s">
        <v>1931</v>
      </c>
      <c r="E243" s="40" t="s">
        <v>1932</v>
      </c>
      <c r="F243" s="40" t="s">
        <v>719</v>
      </c>
      <c r="G243" s="40" t="s">
        <v>2986</v>
      </c>
      <c r="H243" s="41" t="s">
        <v>2800</v>
      </c>
      <c r="I243" s="41" t="s">
        <v>2361</v>
      </c>
      <c r="J243" s="41" t="s">
        <v>2987</v>
      </c>
      <c r="K243" s="42" t="s">
        <v>4613</v>
      </c>
      <c r="L243" s="39" t="s">
        <v>2988</v>
      </c>
      <c r="M243" s="42" t="s">
        <v>2801</v>
      </c>
      <c r="N243" s="42" t="s">
        <v>1933</v>
      </c>
      <c r="O243" s="39" t="s">
        <v>1929</v>
      </c>
    </row>
    <row r="244" spans="1:15" s="4" customFormat="1" ht="15.75">
      <c r="A244" s="43">
        <v>173</v>
      </c>
      <c r="B244" s="45" t="s">
        <v>5305</v>
      </c>
      <c r="C244" s="45" t="s">
        <v>793</v>
      </c>
      <c r="D244" s="46" t="s">
        <v>5306</v>
      </c>
      <c r="E244" s="46" t="s">
        <v>5307</v>
      </c>
      <c r="F244" s="46" t="s">
        <v>794</v>
      </c>
      <c r="G244" s="46" t="s">
        <v>795</v>
      </c>
      <c r="H244" s="48">
        <v>3</v>
      </c>
      <c r="I244" s="49">
        <v>4.98</v>
      </c>
      <c r="J244" s="68">
        <v>0.1</v>
      </c>
      <c r="K244" s="58">
        <f>SUM(I244*100)/110</f>
        <v>4.527272727272728</v>
      </c>
      <c r="L244" s="69">
        <v>0.5</v>
      </c>
      <c r="M244" s="58">
        <f>SUM(K244-(K244*L244))</f>
        <v>2.263636363636364</v>
      </c>
      <c r="N244" s="54">
        <f>(M244/H244)</f>
        <v>0.7545454545454547</v>
      </c>
      <c r="O244" s="50" t="s">
        <v>4472</v>
      </c>
    </row>
    <row r="245" spans="1:15" s="4" customFormat="1" ht="16.5" thickBot="1">
      <c r="A245" s="6"/>
      <c r="B245" s="9"/>
      <c r="C245" s="11"/>
      <c r="D245" s="8"/>
      <c r="E245" s="8"/>
      <c r="F245" s="10"/>
      <c r="G245" s="29"/>
      <c r="H245" s="17"/>
      <c r="I245" s="18"/>
      <c r="J245" s="86"/>
      <c r="K245" s="18"/>
      <c r="L245" s="87"/>
      <c r="M245" s="24"/>
      <c r="N245" s="24"/>
      <c r="O245" s="7"/>
    </row>
    <row r="246" spans="1:15" s="4" customFormat="1" ht="26.25" thickBot="1">
      <c r="A246" s="526" t="s">
        <v>679</v>
      </c>
      <c r="B246" s="527"/>
      <c r="C246" s="527"/>
      <c r="D246" s="527"/>
      <c r="E246" s="527"/>
      <c r="F246" s="527"/>
      <c r="G246" s="527"/>
      <c r="H246" s="527"/>
      <c r="I246" s="527"/>
      <c r="J246" s="527"/>
      <c r="K246" s="527"/>
      <c r="L246" s="527"/>
      <c r="M246" s="527"/>
      <c r="N246" s="527"/>
      <c r="O246" s="528"/>
    </row>
    <row r="247" spans="1:15" s="4" customFormat="1" ht="15">
      <c r="A247" s="248" t="s">
        <v>680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256"/>
      <c r="O247" s="1"/>
    </row>
    <row r="248" spans="1:15" s="4" customFormat="1" ht="20.25">
      <c r="A248" s="416" t="s">
        <v>359</v>
      </c>
      <c r="B248" s="417"/>
      <c r="C248" s="417"/>
      <c r="D248" s="417"/>
      <c r="E248" s="418"/>
      <c r="F248" s="1"/>
      <c r="G248" s="1"/>
      <c r="H248" s="1"/>
      <c r="I248" s="1"/>
      <c r="J248" s="1"/>
      <c r="K248" s="1"/>
      <c r="L248" s="1"/>
      <c r="M248" s="1"/>
      <c r="N248" s="256"/>
      <c r="O248" s="1"/>
    </row>
    <row r="249" spans="1:15" s="4" customFormat="1" ht="23.25">
      <c r="A249" s="185" t="s">
        <v>189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256"/>
      <c r="O249" s="1"/>
    </row>
    <row r="250" spans="1:15" s="4" customFormat="1" ht="47.25">
      <c r="A250" s="39" t="s">
        <v>2985</v>
      </c>
      <c r="B250" s="39" t="s">
        <v>580</v>
      </c>
      <c r="C250" s="39" t="s">
        <v>1930</v>
      </c>
      <c r="D250" s="40" t="s">
        <v>1931</v>
      </c>
      <c r="E250" s="40" t="s">
        <v>1932</v>
      </c>
      <c r="F250" s="40" t="s">
        <v>4276</v>
      </c>
      <c r="G250" s="40" t="s">
        <v>2986</v>
      </c>
      <c r="H250" s="41" t="s">
        <v>2800</v>
      </c>
      <c r="I250" s="41" t="s">
        <v>2361</v>
      </c>
      <c r="J250" s="41" t="s">
        <v>2987</v>
      </c>
      <c r="K250" s="42" t="s">
        <v>4613</v>
      </c>
      <c r="L250" s="39" t="s">
        <v>2988</v>
      </c>
      <c r="M250" s="42" t="s">
        <v>2801</v>
      </c>
      <c r="N250" s="42" t="s">
        <v>1933</v>
      </c>
      <c r="O250" s="39" t="s">
        <v>1929</v>
      </c>
    </row>
    <row r="251" spans="1:15" s="4" customFormat="1" ht="15.75">
      <c r="A251" s="43">
        <v>606</v>
      </c>
      <c r="B251" s="44" t="s">
        <v>3516</v>
      </c>
      <c r="C251" s="45" t="s">
        <v>2366</v>
      </c>
      <c r="D251" s="46" t="s">
        <v>2535</v>
      </c>
      <c r="E251" s="46" t="s">
        <v>2536</v>
      </c>
      <c r="F251" s="47" t="s">
        <v>5181</v>
      </c>
      <c r="G251" s="43" t="s">
        <v>2367</v>
      </c>
      <c r="H251" s="43">
        <v>1</v>
      </c>
      <c r="I251" s="126" t="s">
        <v>360</v>
      </c>
      <c r="J251" s="167"/>
      <c r="K251" s="186"/>
      <c r="L251" s="69"/>
      <c r="M251" s="49"/>
      <c r="N251" s="58"/>
      <c r="O251" s="50"/>
    </row>
    <row r="252" spans="1:15" s="4" customFormat="1" ht="16.5" thickBot="1">
      <c r="A252" s="6"/>
      <c r="B252" s="9"/>
      <c r="C252" s="11"/>
      <c r="D252" s="8"/>
      <c r="E252" s="8"/>
      <c r="F252" s="10"/>
      <c r="G252" s="29"/>
      <c r="H252" s="17"/>
      <c r="I252" s="18"/>
      <c r="J252" s="86"/>
      <c r="K252" s="18"/>
      <c r="L252" s="87"/>
      <c r="M252" s="24"/>
      <c r="N252" s="24"/>
      <c r="O252" s="7"/>
    </row>
    <row r="253" spans="1:15" s="4" customFormat="1" ht="26.25" thickBot="1">
      <c r="A253" s="526" t="s">
        <v>2214</v>
      </c>
      <c r="B253" s="527"/>
      <c r="C253" s="527"/>
      <c r="D253" s="527"/>
      <c r="E253" s="527"/>
      <c r="F253" s="527"/>
      <c r="G253" s="527"/>
      <c r="H253" s="527"/>
      <c r="I253" s="527"/>
      <c r="J253" s="527"/>
      <c r="K253" s="527"/>
      <c r="L253" s="527"/>
      <c r="M253" s="527"/>
      <c r="N253" s="527"/>
      <c r="O253" s="528"/>
    </row>
    <row r="254" spans="1:15" s="4" customFormat="1" ht="15.75">
      <c r="A254" s="91" t="s">
        <v>417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78"/>
      <c r="O254" s="1"/>
    </row>
    <row r="255" spans="1:15" s="4" customFormat="1" ht="23.25">
      <c r="A255" s="185" t="s">
        <v>190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78"/>
      <c r="O255" s="1"/>
    </row>
    <row r="256" spans="1:15" s="4" customFormat="1" ht="47.25">
      <c r="A256" s="39" t="s">
        <v>2985</v>
      </c>
      <c r="B256" s="39" t="s">
        <v>580</v>
      </c>
      <c r="C256" s="39" t="s">
        <v>1930</v>
      </c>
      <c r="D256" s="40" t="s">
        <v>1931</v>
      </c>
      <c r="E256" s="40" t="s">
        <v>1932</v>
      </c>
      <c r="F256" s="40" t="s">
        <v>4276</v>
      </c>
      <c r="G256" s="40" t="s">
        <v>2986</v>
      </c>
      <c r="H256" s="41" t="s">
        <v>2800</v>
      </c>
      <c r="I256" s="41" t="s">
        <v>2361</v>
      </c>
      <c r="J256" s="41" t="s">
        <v>2987</v>
      </c>
      <c r="K256" s="42" t="s">
        <v>4613</v>
      </c>
      <c r="L256" s="39" t="s">
        <v>2988</v>
      </c>
      <c r="M256" s="42" t="s">
        <v>2801</v>
      </c>
      <c r="N256" s="42" t="s">
        <v>1933</v>
      </c>
      <c r="O256" s="39" t="s">
        <v>1929</v>
      </c>
    </row>
    <row r="257" spans="1:15" s="4" customFormat="1" ht="15.75">
      <c r="A257" s="43">
        <v>263</v>
      </c>
      <c r="B257" s="55" t="s">
        <v>5692</v>
      </c>
      <c r="C257" s="55" t="s">
        <v>4570</v>
      </c>
      <c r="D257" s="46" t="s">
        <v>5693</v>
      </c>
      <c r="E257" s="46" t="s">
        <v>4909</v>
      </c>
      <c r="F257" s="47" t="s">
        <v>4569</v>
      </c>
      <c r="G257" s="47" t="s">
        <v>3183</v>
      </c>
      <c r="H257" s="48">
        <v>20</v>
      </c>
      <c r="I257" s="49">
        <v>11.5995</v>
      </c>
      <c r="J257" s="68">
        <v>0.1</v>
      </c>
      <c r="K257" s="49">
        <f>SUM(I257*100)/110</f>
        <v>10.545</v>
      </c>
      <c r="L257" s="69">
        <v>0.5</v>
      </c>
      <c r="M257" s="49">
        <f>SUM(K257-(K257*L257))</f>
        <v>5.2725</v>
      </c>
      <c r="N257" s="51">
        <f>(M257/H257)</f>
        <v>0.263625</v>
      </c>
      <c r="O257" s="50" t="s">
        <v>1773</v>
      </c>
    </row>
    <row r="258" spans="1:15" s="4" customFormat="1" ht="31.5">
      <c r="A258" s="43">
        <v>264</v>
      </c>
      <c r="B258" s="55" t="s">
        <v>5692</v>
      </c>
      <c r="C258" s="55" t="s">
        <v>4296</v>
      </c>
      <c r="D258" s="46" t="s">
        <v>5693</v>
      </c>
      <c r="E258" s="46" t="s">
        <v>5583</v>
      </c>
      <c r="F258" s="47" t="s">
        <v>4569</v>
      </c>
      <c r="G258" s="47" t="s">
        <v>3184</v>
      </c>
      <c r="H258" s="48">
        <v>1</v>
      </c>
      <c r="I258" s="49">
        <v>9.3</v>
      </c>
      <c r="J258" s="68">
        <v>0.1</v>
      </c>
      <c r="K258" s="49">
        <f>SUM(I258*100)/110</f>
        <v>8.454545454545455</v>
      </c>
      <c r="L258" s="69">
        <v>0.5</v>
      </c>
      <c r="M258" s="49">
        <f>SUM(K258-(K258*L258))</f>
        <v>4.2272727272727275</v>
      </c>
      <c r="N258" s="58">
        <f>(M258/H258)</f>
        <v>4.2272727272727275</v>
      </c>
      <c r="O258" s="50" t="s">
        <v>1773</v>
      </c>
    </row>
    <row r="259" spans="1:15" s="4" customFormat="1" ht="31.5">
      <c r="A259" s="43">
        <v>265</v>
      </c>
      <c r="B259" s="55" t="s">
        <v>5692</v>
      </c>
      <c r="C259" s="55" t="s">
        <v>3182</v>
      </c>
      <c r="D259" s="46" t="s">
        <v>5693</v>
      </c>
      <c r="E259" s="46" t="s">
        <v>5584</v>
      </c>
      <c r="F259" s="47" t="s">
        <v>4569</v>
      </c>
      <c r="G259" s="47" t="s">
        <v>3185</v>
      </c>
      <c r="H259" s="48">
        <v>1</v>
      </c>
      <c r="I259" s="49">
        <v>12.49999</v>
      </c>
      <c r="J259" s="68">
        <v>0.1</v>
      </c>
      <c r="K259" s="49">
        <f>SUM(I259*100)/110</f>
        <v>11.363627272727273</v>
      </c>
      <c r="L259" s="69">
        <v>0.5</v>
      </c>
      <c r="M259" s="49">
        <f>SUM(K259-(K259*L259))</f>
        <v>5.6818136363636365</v>
      </c>
      <c r="N259" s="58">
        <f>(M259/H259)</f>
        <v>5.6818136363636365</v>
      </c>
      <c r="O259" s="50" t="s">
        <v>1773</v>
      </c>
    </row>
    <row r="260" spans="1:15" s="4" customFormat="1" ht="15.75">
      <c r="A260" s="43">
        <v>936</v>
      </c>
      <c r="B260" s="44" t="s">
        <v>632</v>
      </c>
      <c r="C260" s="55" t="s">
        <v>638</v>
      </c>
      <c r="D260" s="46" t="s">
        <v>633</v>
      </c>
      <c r="E260" s="46" t="s">
        <v>634</v>
      </c>
      <c r="F260" s="47" t="s">
        <v>4569</v>
      </c>
      <c r="G260" s="43" t="s">
        <v>4255</v>
      </c>
      <c r="H260" s="43">
        <v>50</v>
      </c>
      <c r="I260" s="49">
        <v>2.12</v>
      </c>
      <c r="J260" s="68">
        <v>0.1</v>
      </c>
      <c r="K260" s="49">
        <f>SUM(I260*100)/110</f>
        <v>1.9272727272727272</v>
      </c>
      <c r="L260" s="69">
        <v>0.5</v>
      </c>
      <c r="M260" s="58">
        <f>SUM(K260-(K260*L260))</f>
        <v>0.9636363636363636</v>
      </c>
      <c r="N260" s="51">
        <f>(M260/H260)</f>
        <v>0.01927272727272727</v>
      </c>
      <c r="O260" s="50" t="s">
        <v>4472</v>
      </c>
    </row>
    <row r="261" spans="1:15" s="4" customFormat="1" ht="32.25" thickBot="1">
      <c r="A261" s="300">
        <v>1019</v>
      </c>
      <c r="B261" s="462" t="s">
        <v>4653</v>
      </c>
      <c r="C261" s="297" t="s">
        <v>4256</v>
      </c>
      <c r="D261" s="298" t="s">
        <v>4654</v>
      </c>
      <c r="E261" s="298" t="s">
        <v>4655</v>
      </c>
      <c r="F261" s="463" t="s">
        <v>4569</v>
      </c>
      <c r="G261" s="298" t="s">
        <v>4257</v>
      </c>
      <c r="H261" s="465">
        <v>40</v>
      </c>
      <c r="I261" s="466">
        <v>2.629</v>
      </c>
      <c r="J261" s="467">
        <v>0.1</v>
      </c>
      <c r="K261" s="466">
        <f>SUM(I261*100)/110</f>
        <v>2.3899999999999997</v>
      </c>
      <c r="L261" s="468">
        <v>0.5</v>
      </c>
      <c r="M261" s="469">
        <f>SUM(K261-(K261*L261))</f>
        <v>1.1949999999999998</v>
      </c>
      <c r="N261" s="471">
        <f>(M261/H261)</f>
        <v>0.029874999999999995</v>
      </c>
      <c r="O261" s="305" t="s">
        <v>4472</v>
      </c>
    </row>
    <row r="262" spans="1:15" s="4" customFormat="1" ht="26.25" thickBot="1">
      <c r="A262" s="526" t="s">
        <v>796</v>
      </c>
      <c r="B262" s="527"/>
      <c r="C262" s="527"/>
      <c r="D262" s="527"/>
      <c r="E262" s="527"/>
      <c r="F262" s="527"/>
      <c r="G262" s="527"/>
      <c r="H262" s="527"/>
      <c r="I262" s="527"/>
      <c r="J262" s="527"/>
      <c r="K262" s="527"/>
      <c r="L262" s="527"/>
      <c r="M262" s="527"/>
      <c r="N262" s="527"/>
      <c r="O262" s="528"/>
    </row>
    <row r="263" s="4" customFormat="1" ht="15.75">
      <c r="A263" s="92" t="s">
        <v>418</v>
      </c>
    </row>
    <row r="264" s="4" customFormat="1" ht="23.25">
      <c r="A264" s="183" t="s">
        <v>191</v>
      </c>
    </row>
    <row r="265" spans="1:15" s="4" customFormat="1" ht="47.25">
      <c r="A265" s="39" t="s">
        <v>2985</v>
      </c>
      <c r="B265" s="39" t="s">
        <v>580</v>
      </c>
      <c r="C265" s="39" t="s">
        <v>1930</v>
      </c>
      <c r="D265" s="40" t="s">
        <v>1931</v>
      </c>
      <c r="E265" s="40" t="s">
        <v>1932</v>
      </c>
      <c r="F265" s="40" t="s">
        <v>719</v>
      </c>
      <c r="G265" s="40" t="s">
        <v>2986</v>
      </c>
      <c r="H265" s="41" t="s">
        <v>2800</v>
      </c>
      <c r="I265" s="41" t="s">
        <v>2361</v>
      </c>
      <c r="J265" s="41" t="s">
        <v>2987</v>
      </c>
      <c r="K265" s="42" t="s">
        <v>4613</v>
      </c>
      <c r="L265" s="39" t="s">
        <v>2988</v>
      </c>
      <c r="M265" s="42" t="s">
        <v>2801</v>
      </c>
      <c r="N265" s="42" t="s">
        <v>1933</v>
      </c>
      <c r="O265" s="39" t="s">
        <v>1929</v>
      </c>
    </row>
    <row r="266" spans="1:15" s="4" customFormat="1" ht="15.75">
      <c r="A266" s="43">
        <v>191</v>
      </c>
      <c r="B266" s="44" t="s">
        <v>1910</v>
      </c>
      <c r="C266" s="55" t="s">
        <v>797</v>
      </c>
      <c r="D266" s="46" t="s">
        <v>1911</v>
      </c>
      <c r="E266" s="46" t="s">
        <v>1912</v>
      </c>
      <c r="F266" s="46" t="s">
        <v>798</v>
      </c>
      <c r="G266" s="46" t="s">
        <v>799</v>
      </c>
      <c r="H266" s="48">
        <v>1</v>
      </c>
      <c r="I266" s="49" t="s">
        <v>5604</v>
      </c>
      <c r="J266" s="68">
        <v>0.1</v>
      </c>
      <c r="K266" s="49" t="s">
        <v>5604</v>
      </c>
      <c r="L266" s="69"/>
      <c r="M266" s="58">
        <v>23.886</v>
      </c>
      <c r="N266" s="58">
        <v>23.886</v>
      </c>
      <c r="O266" s="50" t="s">
        <v>1771</v>
      </c>
    </row>
    <row r="267" spans="1:15" s="4" customFormat="1" ht="32.25" thickBot="1">
      <c r="A267" s="300">
        <v>192</v>
      </c>
      <c r="B267" s="461" t="s">
        <v>1910</v>
      </c>
      <c r="C267" s="297" t="s">
        <v>800</v>
      </c>
      <c r="D267" s="298" t="s">
        <v>1911</v>
      </c>
      <c r="E267" s="298" t="s">
        <v>1913</v>
      </c>
      <c r="F267" s="298" t="s">
        <v>798</v>
      </c>
      <c r="G267" s="298" t="s">
        <v>801</v>
      </c>
      <c r="H267" s="465">
        <v>1</v>
      </c>
      <c r="I267" s="466" t="s">
        <v>5604</v>
      </c>
      <c r="J267" s="467">
        <v>0.1</v>
      </c>
      <c r="K267" s="466" t="s">
        <v>5604</v>
      </c>
      <c r="L267" s="468"/>
      <c r="M267" s="469">
        <v>21.24</v>
      </c>
      <c r="N267" s="469">
        <v>21.24</v>
      </c>
      <c r="O267" s="305" t="s">
        <v>1771</v>
      </c>
    </row>
    <row r="268" spans="1:15" s="4" customFormat="1" ht="24" thickBot="1">
      <c r="A268" s="525" t="s">
        <v>831</v>
      </c>
      <c r="B268" s="523"/>
      <c r="C268" s="523"/>
      <c r="D268" s="523"/>
      <c r="E268" s="523"/>
      <c r="F268" s="523"/>
      <c r="G268" s="523"/>
      <c r="H268" s="523"/>
      <c r="I268" s="523"/>
      <c r="J268" s="523"/>
      <c r="K268" s="523"/>
      <c r="L268" s="523"/>
      <c r="M268" s="523"/>
      <c r="N268" s="523"/>
      <c r="O268" s="503"/>
    </row>
    <row r="269" spans="1:15" s="4" customFormat="1" ht="15.75">
      <c r="A269" s="6" t="s">
        <v>419</v>
      </c>
      <c r="B269" s="237"/>
      <c r="C269" s="237"/>
      <c r="D269" s="237"/>
      <c r="E269" s="237"/>
      <c r="F269" s="237"/>
      <c r="G269" s="237"/>
      <c r="H269" s="237"/>
      <c r="I269" s="237"/>
      <c r="J269" s="237"/>
      <c r="K269" s="237"/>
      <c r="L269" s="237"/>
      <c r="M269" s="237"/>
      <c r="N269" s="237"/>
      <c r="O269" s="237"/>
    </row>
    <row r="270" spans="1:15" s="1" customFormat="1" ht="22.5">
      <c r="A270" s="182" t="s">
        <v>190</v>
      </c>
      <c r="B270" s="237"/>
      <c r="C270" s="237"/>
      <c r="D270" s="237"/>
      <c r="E270" s="237"/>
      <c r="F270" s="237"/>
      <c r="G270" s="237"/>
      <c r="H270" s="237"/>
      <c r="I270" s="237"/>
      <c r="J270" s="237"/>
      <c r="K270" s="237"/>
      <c r="L270" s="237"/>
      <c r="M270" s="237"/>
      <c r="N270" s="237"/>
      <c r="O270" s="237"/>
    </row>
    <row r="271" spans="1:15" s="4" customFormat="1" ht="47.25">
      <c r="A271" s="129" t="s">
        <v>735</v>
      </c>
      <c r="B271" s="129" t="s">
        <v>580</v>
      </c>
      <c r="C271" s="129" t="s">
        <v>1930</v>
      </c>
      <c r="D271" s="129" t="s">
        <v>1931</v>
      </c>
      <c r="E271" s="130" t="s">
        <v>736</v>
      </c>
      <c r="F271" s="129" t="s">
        <v>737</v>
      </c>
      <c r="G271" s="129" t="s">
        <v>738</v>
      </c>
      <c r="H271" s="130" t="s">
        <v>2800</v>
      </c>
      <c r="I271" s="130" t="s">
        <v>739</v>
      </c>
      <c r="J271" s="129" t="s">
        <v>2987</v>
      </c>
      <c r="K271" s="130" t="s">
        <v>740</v>
      </c>
      <c r="L271" s="129" t="s">
        <v>2988</v>
      </c>
      <c r="M271" s="130" t="s">
        <v>741</v>
      </c>
      <c r="N271" s="130" t="s">
        <v>742</v>
      </c>
      <c r="O271" s="129" t="s">
        <v>1929</v>
      </c>
    </row>
    <row r="272" spans="1:15" s="4" customFormat="1" ht="19.5">
      <c r="A272" s="151" t="s">
        <v>823</v>
      </c>
      <c r="B272" s="158" t="s">
        <v>824</v>
      </c>
      <c r="C272" s="159" t="s">
        <v>825</v>
      </c>
      <c r="D272" s="158" t="s">
        <v>826</v>
      </c>
      <c r="E272" s="158" t="s">
        <v>827</v>
      </c>
      <c r="F272" s="135"/>
      <c r="G272" s="129" t="s">
        <v>828</v>
      </c>
      <c r="H272" s="168">
        <v>10</v>
      </c>
      <c r="I272" s="169">
        <v>21.73</v>
      </c>
      <c r="J272" s="170">
        <v>0.1</v>
      </c>
      <c r="K272" s="169">
        <v>19.75</v>
      </c>
      <c r="L272" s="109">
        <v>0.5</v>
      </c>
      <c r="M272" s="108">
        <f>SUM(K272)-(K272*L272)</f>
        <v>9.875</v>
      </c>
      <c r="N272" s="108">
        <v>0.98772</v>
      </c>
      <c r="O272" s="110" t="s">
        <v>1773</v>
      </c>
    </row>
    <row r="273" spans="1:15" s="4" customFormat="1" ht="19.5">
      <c r="A273" s="151" t="s">
        <v>823</v>
      </c>
      <c r="B273" s="158" t="s">
        <v>824</v>
      </c>
      <c r="C273" s="159" t="s">
        <v>829</v>
      </c>
      <c r="D273" s="158" t="s">
        <v>826</v>
      </c>
      <c r="E273" s="158" t="s">
        <v>827</v>
      </c>
      <c r="F273" s="135"/>
      <c r="G273" s="129" t="s">
        <v>828</v>
      </c>
      <c r="H273" s="168">
        <v>30</v>
      </c>
      <c r="I273" s="169">
        <v>60.59</v>
      </c>
      <c r="J273" s="170">
        <v>0.1</v>
      </c>
      <c r="K273" s="169">
        <v>55.08</v>
      </c>
      <c r="L273" s="109">
        <v>0.5</v>
      </c>
      <c r="M273" s="108">
        <f>SUM(K273)-(K273*L273)</f>
        <v>27.54</v>
      </c>
      <c r="N273" s="108">
        <v>0.91803</v>
      </c>
      <c r="O273" s="110" t="s">
        <v>1773</v>
      </c>
    </row>
    <row r="274" spans="1:15" s="2" customFormat="1" ht="16.5" thickBot="1">
      <c r="A274" s="6"/>
      <c r="B274" s="9"/>
      <c r="C274" s="11"/>
      <c r="D274" s="8"/>
      <c r="E274" s="8"/>
      <c r="F274" s="10"/>
      <c r="G274" s="257"/>
      <c r="H274" s="20"/>
      <c r="I274" s="30"/>
      <c r="J274" s="36"/>
      <c r="K274" s="30"/>
      <c r="L274" s="37"/>
      <c r="M274" s="30"/>
      <c r="N274" s="32"/>
      <c r="O274" s="7"/>
    </row>
    <row r="275" spans="1:15" s="1" customFormat="1" ht="26.25" thickBot="1">
      <c r="A275" s="549" t="s">
        <v>3076</v>
      </c>
      <c r="B275" s="550"/>
      <c r="C275" s="550"/>
      <c r="D275" s="550"/>
      <c r="E275" s="550"/>
      <c r="F275" s="550"/>
      <c r="G275" s="550"/>
      <c r="H275" s="550"/>
      <c r="I275" s="550"/>
      <c r="J275" s="550"/>
      <c r="K275" s="550"/>
      <c r="L275" s="550"/>
      <c r="M275" s="550"/>
      <c r="N275" s="550"/>
      <c r="O275" s="551"/>
    </row>
    <row r="276" spans="1:14" s="1" customFormat="1" ht="15.75">
      <c r="A276" s="91" t="s">
        <v>395</v>
      </c>
      <c r="N276" s="78"/>
    </row>
    <row r="277" spans="1:15" s="1" customFormat="1" ht="22.5">
      <c r="A277" s="182" t="s">
        <v>192</v>
      </c>
      <c r="B277" s="11"/>
      <c r="C277" s="12"/>
      <c r="D277" s="8"/>
      <c r="E277" s="8"/>
      <c r="F277" s="10"/>
      <c r="G277" s="8"/>
      <c r="H277" s="6"/>
      <c r="I277" s="18"/>
      <c r="J277" s="86"/>
      <c r="K277" s="18"/>
      <c r="L277" s="87"/>
      <c r="M277" s="24"/>
      <c r="N277" s="19"/>
      <c r="O277" s="7"/>
    </row>
    <row r="278" spans="1:15" s="4" customFormat="1" ht="47.25">
      <c r="A278" s="39" t="s">
        <v>2985</v>
      </c>
      <c r="B278" s="39" t="s">
        <v>580</v>
      </c>
      <c r="C278" s="39" t="s">
        <v>1930</v>
      </c>
      <c r="D278" s="40" t="s">
        <v>1931</v>
      </c>
      <c r="E278" s="40" t="s">
        <v>1932</v>
      </c>
      <c r="F278" s="40" t="s">
        <v>4276</v>
      </c>
      <c r="G278" s="40" t="s">
        <v>2986</v>
      </c>
      <c r="H278" s="41" t="s">
        <v>2800</v>
      </c>
      <c r="I278" s="41" t="s">
        <v>2361</v>
      </c>
      <c r="J278" s="41" t="s">
        <v>2987</v>
      </c>
      <c r="K278" s="42" t="s">
        <v>4613</v>
      </c>
      <c r="L278" s="39" t="s">
        <v>2988</v>
      </c>
      <c r="M278" s="42" t="s">
        <v>2801</v>
      </c>
      <c r="N278" s="42" t="s">
        <v>1933</v>
      </c>
      <c r="O278" s="39" t="s">
        <v>1929</v>
      </c>
    </row>
    <row r="279" spans="1:15" s="1" customFormat="1" ht="15.75">
      <c r="A279" s="43">
        <v>745</v>
      </c>
      <c r="B279" s="44" t="s">
        <v>2512</v>
      </c>
      <c r="C279" s="45" t="s">
        <v>2568</v>
      </c>
      <c r="D279" s="46" t="s">
        <v>3988</v>
      </c>
      <c r="E279" s="46" t="s">
        <v>2546</v>
      </c>
      <c r="F279" s="46" t="s">
        <v>4064</v>
      </c>
      <c r="G279" s="47" t="s">
        <v>2569</v>
      </c>
      <c r="H279" s="53">
        <v>5</v>
      </c>
      <c r="I279" s="49">
        <v>45.6</v>
      </c>
      <c r="J279" s="68">
        <v>0.1</v>
      </c>
      <c r="K279" s="49">
        <f aca="true" t="shared" si="15" ref="K279:K297">SUM(I279*100)/110</f>
        <v>41.45454545454545</v>
      </c>
      <c r="L279" s="111">
        <v>0.5098986</v>
      </c>
      <c r="M279" s="58">
        <f aca="true" t="shared" si="16" ref="M279:M297">SUM(K279-(K279*L279))</f>
        <v>20.316930763636364</v>
      </c>
      <c r="N279" s="58">
        <f aca="true" t="shared" si="17" ref="N279:N284">(M279/H279)</f>
        <v>4.063386152727273</v>
      </c>
      <c r="O279" s="50" t="s">
        <v>1773</v>
      </c>
    </row>
    <row r="280" spans="1:15" s="4" customFormat="1" ht="15.75">
      <c r="A280" s="43">
        <v>1044</v>
      </c>
      <c r="B280" s="45" t="s">
        <v>5274</v>
      </c>
      <c r="C280" s="55" t="s">
        <v>2659</v>
      </c>
      <c r="D280" s="46" t="s">
        <v>5275</v>
      </c>
      <c r="E280" s="46" t="s">
        <v>5342</v>
      </c>
      <c r="F280" s="46" t="s">
        <v>4064</v>
      </c>
      <c r="G280" s="46" t="s">
        <v>2662</v>
      </c>
      <c r="H280" s="48">
        <v>300</v>
      </c>
      <c r="I280" s="49">
        <v>18.6</v>
      </c>
      <c r="J280" s="68">
        <v>0.1</v>
      </c>
      <c r="K280" s="49">
        <f t="shared" si="15"/>
        <v>16.90909090909091</v>
      </c>
      <c r="L280" s="111">
        <v>0.501419</v>
      </c>
      <c r="M280" s="58">
        <f t="shared" si="16"/>
        <v>8.430551454545457</v>
      </c>
      <c r="N280" s="51">
        <f t="shared" si="17"/>
        <v>0.02810183818181819</v>
      </c>
      <c r="O280" s="50" t="s">
        <v>4472</v>
      </c>
    </row>
    <row r="281" spans="1:15" s="4" customFormat="1" ht="15.75">
      <c r="A281" s="43">
        <v>1045</v>
      </c>
      <c r="B281" s="45" t="s">
        <v>5274</v>
      </c>
      <c r="C281" s="55" t="s">
        <v>2660</v>
      </c>
      <c r="D281" s="46" t="s">
        <v>5275</v>
      </c>
      <c r="E281" s="46" t="s">
        <v>2079</v>
      </c>
      <c r="F281" s="46" t="s">
        <v>4064</v>
      </c>
      <c r="G281" s="46" t="s">
        <v>2663</v>
      </c>
      <c r="H281" s="48">
        <v>280</v>
      </c>
      <c r="I281" s="49">
        <v>49.9</v>
      </c>
      <c r="J281" s="68">
        <v>0.1</v>
      </c>
      <c r="K281" s="49">
        <f t="shared" si="15"/>
        <v>45.36363636363637</v>
      </c>
      <c r="L281" s="111">
        <v>0.501696</v>
      </c>
      <c r="M281" s="58">
        <f t="shared" si="16"/>
        <v>22.604881454545456</v>
      </c>
      <c r="N281" s="54">
        <f t="shared" si="17"/>
        <v>0.08073171948051949</v>
      </c>
      <c r="O281" s="50" t="s">
        <v>4472</v>
      </c>
    </row>
    <row r="282" spans="1:15" s="4" customFormat="1" ht="15.75">
      <c r="A282" s="43">
        <v>1046</v>
      </c>
      <c r="B282" s="45" t="s">
        <v>5274</v>
      </c>
      <c r="C282" s="55" t="s">
        <v>2661</v>
      </c>
      <c r="D282" s="46" t="s">
        <v>5275</v>
      </c>
      <c r="E282" s="46" t="s">
        <v>5276</v>
      </c>
      <c r="F282" s="46" t="s">
        <v>4064</v>
      </c>
      <c r="G282" s="46" t="s">
        <v>2664</v>
      </c>
      <c r="H282" s="48">
        <v>50</v>
      </c>
      <c r="I282" s="49">
        <v>53.7</v>
      </c>
      <c r="J282" s="68">
        <v>0.1</v>
      </c>
      <c r="K282" s="49">
        <f t="shared" si="15"/>
        <v>48.81818181818182</v>
      </c>
      <c r="L282" s="111">
        <v>0.500242</v>
      </c>
      <c r="M282" s="58">
        <f t="shared" si="16"/>
        <v>24.397276909090913</v>
      </c>
      <c r="N282" s="54">
        <v>0.48794</v>
      </c>
      <c r="O282" s="50" t="s">
        <v>4472</v>
      </c>
    </row>
    <row r="283" spans="1:15" s="4" customFormat="1" ht="31.5">
      <c r="A283" s="43">
        <v>194</v>
      </c>
      <c r="B283" s="44" t="s">
        <v>2266</v>
      </c>
      <c r="C283" s="45" t="s">
        <v>2555</v>
      </c>
      <c r="D283" s="46" t="s">
        <v>2491</v>
      </c>
      <c r="E283" s="46" t="s">
        <v>3204</v>
      </c>
      <c r="F283" s="46" t="s">
        <v>4064</v>
      </c>
      <c r="G283" s="47" t="s">
        <v>3725</v>
      </c>
      <c r="H283" s="48">
        <v>1</v>
      </c>
      <c r="I283" s="49">
        <v>16.35</v>
      </c>
      <c r="J283" s="68">
        <v>0.1</v>
      </c>
      <c r="K283" s="49">
        <f t="shared" si="15"/>
        <v>14.863636363636365</v>
      </c>
      <c r="L283" s="111">
        <v>0.7063973</v>
      </c>
      <c r="M283" s="49">
        <f t="shared" si="16"/>
        <v>4.364003768181819</v>
      </c>
      <c r="N283" s="58">
        <f t="shared" si="17"/>
        <v>4.364003768181819</v>
      </c>
      <c r="O283" s="50" t="s">
        <v>1773</v>
      </c>
    </row>
    <row r="284" spans="1:15" s="1" customFormat="1" ht="31.5">
      <c r="A284" s="43">
        <v>793</v>
      </c>
      <c r="B284" s="45" t="s">
        <v>5206</v>
      </c>
      <c r="C284" s="45" t="s">
        <v>4322</v>
      </c>
      <c r="D284" s="46" t="s">
        <v>5207</v>
      </c>
      <c r="E284" s="46" t="s">
        <v>5208</v>
      </c>
      <c r="F284" s="47" t="s">
        <v>4064</v>
      </c>
      <c r="G284" s="46" t="s">
        <v>2162</v>
      </c>
      <c r="H284" s="48">
        <v>10</v>
      </c>
      <c r="I284" s="49">
        <v>427.14</v>
      </c>
      <c r="J284" s="68">
        <v>0.1</v>
      </c>
      <c r="K284" s="49">
        <f t="shared" si="15"/>
        <v>388.3090909090909</v>
      </c>
      <c r="L284" s="111">
        <v>0.500007</v>
      </c>
      <c r="M284" s="58">
        <f t="shared" si="16"/>
        <v>194.1518272909091</v>
      </c>
      <c r="N284" s="54">
        <f t="shared" si="17"/>
        <v>19.41518272909091</v>
      </c>
      <c r="O284" s="50" t="s">
        <v>2562</v>
      </c>
    </row>
    <row r="285" spans="1:15" s="1" customFormat="1" ht="15.75">
      <c r="A285" s="43">
        <v>1100</v>
      </c>
      <c r="B285" s="44" t="s">
        <v>2505</v>
      </c>
      <c r="C285" s="45" t="s">
        <v>2677</v>
      </c>
      <c r="D285" s="46" t="s">
        <v>4937</v>
      </c>
      <c r="E285" s="46" t="s">
        <v>2506</v>
      </c>
      <c r="F285" s="47" t="s">
        <v>4064</v>
      </c>
      <c r="G285" s="46" t="s">
        <v>4342</v>
      </c>
      <c r="H285" s="48">
        <v>5</v>
      </c>
      <c r="I285" s="49">
        <v>110.1</v>
      </c>
      <c r="J285" s="68">
        <v>0.1</v>
      </c>
      <c r="K285" s="49">
        <f t="shared" si="15"/>
        <v>100.0909090909091</v>
      </c>
      <c r="L285" s="111">
        <v>0.5099411</v>
      </c>
      <c r="M285" s="58">
        <v>49.05</v>
      </c>
      <c r="N285" s="51">
        <f aca="true" t="shared" si="18" ref="N285:N297">(M285/H285)</f>
        <v>9.809999999999999</v>
      </c>
      <c r="O285" s="43" t="s">
        <v>4344</v>
      </c>
    </row>
    <row r="286" spans="1:15" s="4" customFormat="1" ht="15.75">
      <c r="A286" s="43">
        <v>1101</v>
      </c>
      <c r="B286" s="44" t="s">
        <v>2505</v>
      </c>
      <c r="C286" s="45" t="s">
        <v>2678</v>
      </c>
      <c r="D286" s="46" t="s">
        <v>4937</v>
      </c>
      <c r="E286" s="46" t="s">
        <v>2507</v>
      </c>
      <c r="F286" s="47" t="s">
        <v>4064</v>
      </c>
      <c r="G286" s="46" t="s">
        <v>4343</v>
      </c>
      <c r="H286" s="48">
        <v>5</v>
      </c>
      <c r="I286" s="49">
        <v>127.48</v>
      </c>
      <c r="J286" s="68">
        <v>0.1</v>
      </c>
      <c r="K286" s="49">
        <f t="shared" si="15"/>
        <v>115.89090909090909</v>
      </c>
      <c r="L286" s="81">
        <v>0.5098801</v>
      </c>
      <c r="M286" s="58">
        <v>56.8</v>
      </c>
      <c r="N286" s="51">
        <f t="shared" si="18"/>
        <v>11.36</v>
      </c>
      <c r="O286" s="43" t="s">
        <v>4344</v>
      </c>
    </row>
    <row r="287" spans="1:15" s="4" customFormat="1" ht="31.5">
      <c r="A287" s="43">
        <v>184</v>
      </c>
      <c r="B287" s="44" t="s">
        <v>2845</v>
      </c>
      <c r="C287" s="45" t="s">
        <v>4065</v>
      </c>
      <c r="D287" s="46" t="s">
        <v>2844</v>
      </c>
      <c r="E287" s="46" t="s">
        <v>2039</v>
      </c>
      <c r="F287" s="46" t="s">
        <v>4064</v>
      </c>
      <c r="G287" s="124" t="s">
        <v>4066</v>
      </c>
      <c r="H287" s="43">
        <v>1</v>
      </c>
      <c r="I287" s="49">
        <v>22.46</v>
      </c>
      <c r="J287" s="68">
        <v>0.1</v>
      </c>
      <c r="K287" s="49">
        <f t="shared" si="15"/>
        <v>20.418181818181818</v>
      </c>
      <c r="L287" s="111">
        <v>0.730305</v>
      </c>
      <c r="M287" s="58">
        <f t="shared" si="16"/>
        <v>5.506681545454546</v>
      </c>
      <c r="N287" s="54">
        <f t="shared" si="18"/>
        <v>5.506681545454546</v>
      </c>
      <c r="O287" s="50" t="s">
        <v>4472</v>
      </c>
    </row>
    <row r="288" spans="1:15" s="4" customFormat="1" ht="15.75">
      <c r="A288" s="43">
        <v>184</v>
      </c>
      <c r="B288" s="44"/>
      <c r="C288" s="45"/>
      <c r="D288" s="46"/>
      <c r="E288" s="46"/>
      <c r="F288" s="46" t="s">
        <v>4064</v>
      </c>
      <c r="G288" s="124" t="s">
        <v>4345</v>
      </c>
      <c r="H288" s="43" t="s">
        <v>5231</v>
      </c>
      <c r="I288" s="49"/>
      <c r="J288" s="68"/>
      <c r="K288" s="49"/>
      <c r="L288" s="111"/>
      <c r="M288" s="49"/>
      <c r="N288" s="58"/>
      <c r="O288" s="50"/>
    </row>
    <row r="289" spans="1:15" s="4" customFormat="1" ht="31.5">
      <c r="A289" s="43">
        <v>185</v>
      </c>
      <c r="B289" s="44" t="s">
        <v>2845</v>
      </c>
      <c r="C289" s="45" t="s">
        <v>3720</v>
      </c>
      <c r="D289" s="46" t="s">
        <v>2844</v>
      </c>
      <c r="E289" s="46" t="s">
        <v>5284</v>
      </c>
      <c r="F289" s="46" t="s">
        <v>4064</v>
      </c>
      <c r="G289" s="124" t="s">
        <v>3721</v>
      </c>
      <c r="H289" s="43">
        <v>1</v>
      </c>
      <c r="I289" s="49">
        <v>20.89</v>
      </c>
      <c r="J289" s="68">
        <v>0.1</v>
      </c>
      <c r="K289" s="49">
        <f t="shared" si="15"/>
        <v>18.990909090909092</v>
      </c>
      <c r="L289" s="111">
        <v>0.730108</v>
      </c>
      <c r="M289" s="58">
        <f t="shared" si="16"/>
        <v>5.1254944363636366</v>
      </c>
      <c r="N289" s="54">
        <f t="shared" si="18"/>
        <v>5.1254944363636366</v>
      </c>
      <c r="O289" s="50" t="s">
        <v>4472</v>
      </c>
    </row>
    <row r="290" spans="1:15" s="1" customFormat="1" ht="15.75">
      <c r="A290" s="43">
        <v>185</v>
      </c>
      <c r="B290" s="44"/>
      <c r="C290" s="45"/>
      <c r="D290" s="46"/>
      <c r="E290" s="46"/>
      <c r="F290" s="46" t="s">
        <v>4064</v>
      </c>
      <c r="G290" s="124" t="s">
        <v>4346</v>
      </c>
      <c r="H290" s="43" t="s">
        <v>5231</v>
      </c>
      <c r="I290" s="49"/>
      <c r="J290" s="68"/>
      <c r="K290" s="49"/>
      <c r="L290" s="111"/>
      <c r="M290" s="49"/>
      <c r="N290" s="51"/>
      <c r="O290" s="50"/>
    </row>
    <row r="291" spans="1:15" s="4" customFormat="1" ht="15.75">
      <c r="A291" s="43">
        <v>216</v>
      </c>
      <c r="B291" s="45" t="s">
        <v>3022</v>
      </c>
      <c r="C291" s="45" t="s">
        <v>2556</v>
      </c>
      <c r="D291" s="46" t="s">
        <v>3023</v>
      </c>
      <c r="E291" s="46" t="s">
        <v>3822</v>
      </c>
      <c r="F291" s="46" t="s">
        <v>4064</v>
      </c>
      <c r="G291" s="47" t="s">
        <v>2558</v>
      </c>
      <c r="H291" s="48">
        <v>28</v>
      </c>
      <c r="I291" s="49">
        <v>20.231</v>
      </c>
      <c r="J291" s="68">
        <v>0.1</v>
      </c>
      <c r="K291" s="49">
        <f>SUM(I291*100)/110</f>
        <v>18.391818181818184</v>
      </c>
      <c r="L291" s="111">
        <v>0.820125</v>
      </c>
      <c r="M291" s="51">
        <f>SUM(K291-(K291*L291))</f>
        <v>3.308228295454546</v>
      </c>
      <c r="N291" s="54">
        <f>(M291/H291)</f>
        <v>0.11815101055194807</v>
      </c>
      <c r="O291" s="50" t="s">
        <v>3724</v>
      </c>
    </row>
    <row r="292" spans="1:15" s="2" customFormat="1" ht="15.75">
      <c r="A292" s="43">
        <v>217</v>
      </c>
      <c r="B292" s="45" t="s">
        <v>3022</v>
      </c>
      <c r="C292" s="45" t="s">
        <v>2557</v>
      </c>
      <c r="D292" s="46" t="s">
        <v>3023</v>
      </c>
      <c r="E292" s="46" t="s">
        <v>3021</v>
      </c>
      <c r="F292" s="46" t="s">
        <v>4064</v>
      </c>
      <c r="G292" s="47" t="s">
        <v>2559</v>
      </c>
      <c r="H292" s="48">
        <v>28</v>
      </c>
      <c r="I292" s="49">
        <v>26.18</v>
      </c>
      <c r="J292" s="68">
        <v>0.1</v>
      </c>
      <c r="K292" s="49">
        <f t="shared" si="15"/>
        <v>23.8</v>
      </c>
      <c r="L292" s="111">
        <v>0.820019</v>
      </c>
      <c r="M292" s="49">
        <f t="shared" si="16"/>
        <v>4.283547799999997</v>
      </c>
      <c r="N292" s="54">
        <f t="shared" si="18"/>
        <v>0.1529838499999999</v>
      </c>
      <c r="O292" s="50" t="s">
        <v>3724</v>
      </c>
    </row>
    <row r="293" spans="1:15" s="4" customFormat="1" ht="15.75">
      <c r="A293" s="43">
        <v>418</v>
      </c>
      <c r="B293" s="45" t="s">
        <v>4563</v>
      </c>
      <c r="C293" s="55" t="s">
        <v>2560</v>
      </c>
      <c r="D293" s="46" t="s">
        <v>4564</v>
      </c>
      <c r="E293" s="46" t="s">
        <v>4565</v>
      </c>
      <c r="F293" s="46" t="s">
        <v>4064</v>
      </c>
      <c r="G293" s="47" t="s">
        <v>2561</v>
      </c>
      <c r="H293" s="48">
        <v>10</v>
      </c>
      <c r="I293" s="49">
        <v>17.77</v>
      </c>
      <c r="J293" s="68">
        <v>0.1</v>
      </c>
      <c r="K293" s="58">
        <f t="shared" si="15"/>
        <v>16.154545454545456</v>
      </c>
      <c r="L293" s="69">
        <v>0.82</v>
      </c>
      <c r="M293" s="49">
        <f t="shared" si="16"/>
        <v>2.9078181818181825</v>
      </c>
      <c r="N293" s="54">
        <f t="shared" si="18"/>
        <v>0.29078181818181825</v>
      </c>
      <c r="O293" s="50" t="s">
        <v>2562</v>
      </c>
    </row>
    <row r="294" spans="1:15" s="4" customFormat="1" ht="15.75">
      <c r="A294" s="43">
        <v>1050</v>
      </c>
      <c r="B294" s="44" t="s">
        <v>3157</v>
      </c>
      <c r="C294" s="45" t="s">
        <v>2665</v>
      </c>
      <c r="D294" s="46" t="s">
        <v>3158</v>
      </c>
      <c r="E294" s="46" t="s">
        <v>5052</v>
      </c>
      <c r="F294" s="47" t="s">
        <v>4064</v>
      </c>
      <c r="G294" s="43" t="s">
        <v>2670</v>
      </c>
      <c r="H294" s="155" t="s">
        <v>2675</v>
      </c>
      <c r="I294" s="49">
        <v>21.91</v>
      </c>
      <c r="J294" s="68">
        <v>0.1</v>
      </c>
      <c r="K294" s="49">
        <f>SUM(I294*100)/110</f>
        <v>19.918181818181818</v>
      </c>
      <c r="L294" s="111">
        <v>0.513445</v>
      </c>
      <c r="M294" s="58">
        <f>SUM(K294-(K294*L294))</f>
        <v>9.691290954545453</v>
      </c>
      <c r="N294" s="54">
        <f>(M294/H294)</f>
        <v>0.3230430318181818</v>
      </c>
      <c r="O294" s="50" t="s">
        <v>4472</v>
      </c>
    </row>
    <row r="295" spans="1:15" s="1" customFormat="1" ht="15.75">
      <c r="A295" s="43">
        <v>1051</v>
      </c>
      <c r="B295" s="44" t="s">
        <v>3157</v>
      </c>
      <c r="C295" s="45" t="s">
        <v>2666</v>
      </c>
      <c r="D295" s="46" t="s">
        <v>3158</v>
      </c>
      <c r="E295" s="46" t="s">
        <v>5053</v>
      </c>
      <c r="F295" s="47" t="s">
        <v>4064</v>
      </c>
      <c r="G295" s="43" t="s">
        <v>2671</v>
      </c>
      <c r="H295" s="156">
        <v>60</v>
      </c>
      <c r="I295" s="49">
        <v>87.61</v>
      </c>
      <c r="J295" s="68">
        <v>0.1</v>
      </c>
      <c r="K295" s="49">
        <f t="shared" si="15"/>
        <v>79.64545454545454</v>
      </c>
      <c r="L295" s="111">
        <v>0.502602</v>
      </c>
      <c r="M295" s="58">
        <f t="shared" si="16"/>
        <v>39.6154898</v>
      </c>
      <c r="N295" s="54">
        <f t="shared" si="18"/>
        <v>0.6602581633333333</v>
      </c>
      <c r="O295" s="50" t="s">
        <v>2676</v>
      </c>
    </row>
    <row r="296" spans="1:15" s="1" customFormat="1" ht="15.75">
      <c r="A296" s="43">
        <v>1052</v>
      </c>
      <c r="B296" s="44" t="s">
        <v>3157</v>
      </c>
      <c r="C296" s="45" t="s">
        <v>2667</v>
      </c>
      <c r="D296" s="46" t="s">
        <v>3158</v>
      </c>
      <c r="E296" s="46" t="s">
        <v>5054</v>
      </c>
      <c r="F296" s="47" t="s">
        <v>4064</v>
      </c>
      <c r="G296" s="43" t="s">
        <v>2672</v>
      </c>
      <c r="H296" s="156">
        <v>60</v>
      </c>
      <c r="I296" s="49">
        <v>131.41</v>
      </c>
      <c r="J296" s="68">
        <v>0.1</v>
      </c>
      <c r="K296" s="49">
        <f t="shared" si="15"/>
        <v>119.46363636363637</v>
      </c>
      <c r="L296" s="111">
        <v>0.50141</v>
      </c>
      <c r="M296" s="58">
        <f t="shared" si="16"/>
        <v>59.56337445454545</v>
      </c>
      <c r="N296" s="54">
        <f t="shared" si="18"/>
        <v>0.9927229075757575</v>
      </c>
      <c r="O296" s="50" t="s">
        <v>2676</v>
      </c>
    </row>
    <row r="297" spans="1:15" s="1" customFormat="1" ht="15.75">
      <c r="A297" s="43">
        <v>1053</v>
      </c>
      <c r="B297" s="44" t="s">
        <v>3157</v>
      </c>
      <c r="C297" s="45" t="s">
        <v>2668</v>
      </c>
      <c r="D297" s="46" t="s">
        <v>3158</v>
      </c>
      <c r="E297" s="46" t="s">
        <v>2582</v>
      </c>
      <c r="F297" s="47" t="s">
        <v>4064</v>
      </c>
      <c r="G297" s="43" t="s">
        <v>2673</v>
      </c>
      <c r="H297" s="156">
        <v>60</v>
      </c>
      <c r="I297" s="49">
        <v>197.51</v>
      </c>
      <c r="J297" s="68">
        <v>0.1</v>
      </c>
      <c r="K297" s="49">
        <f t="shared" si="15"/>
        <v>179.55454545454546</v>
      </c>
      <c r="L297" s="111">
        <v>0.502381</v>
      </c>
      <c r="M297" s="58">
        <f t="shared" si="16"/>
        <v>89.34975335454547</v>
      </c>
      <c r="N297" s="54">
        <f t="shared" si="18"/>
        <v>1.489162555909091</v>
      </c>
      <c r="O297" s="50" t="s">
        <v>4472</v>
      </c>
    </row>
    <row r="298" spans="1:15" s="1" customFormat="1" ht="15.75">
      <c r="A298" s="43">
        <v>186</v>
      </c>
      <c r="B298" s="44" t="s">
        <v>2810</v>
      </c>
      <c r="C298" s="45" t="s">
        <v>3722</v>
      </c>
      <c r="D298" s="46" t="s">
        <v>2811</v>
      </c>
      <c r="E298" s="46" t="s">
        <v>2957</v>
      </c>
      <c r="F298" s="46" t="s">
        <v>4064</v>
      </c>
      <c r="G298" s="72" t="s">
        <v>3723</v>
      </c>
      <c r="H298" s="43">
        <v>1</v>
      </c>
      <c r="I298" s="49">
        <v>65.7</v>
      </c>
      <c r="J298" s="68">
        <v>0.1</v>
      </c>
      <c r="K298" s="49">
        <f aca="true" t="shared" si="19" ref="K298:K303">SUM(I298*100)/110</f>
        <v>59.72727272727273</v>
      </c>
      <c r="L298" s="111">
        <v>0.760013</v>
      </c>
      <c r="M298" s="58">
        <f aca="true" t="shared" si="20" ref="M298:M303">SUM(K298-(K298*L298))</f>
        <v>14.333768999999997</v>
      </c>
      <c r="N298" s="54">
        <f>(M298/H298)</f>
        <v>14.333768999999997</v>
      </c>
      <c r="O298" s="50" t="s">
        <v>3724</v>
      </c>
    </row>
    <row r="299" spans="1:15" s="1" customFormat="1" ht="31.5">
      <c r="A299" s="43">
        <v>1057</v>
      </c>
      <c r="B299" s="44" t="s">
        <v>2450</v>
      </c>
      <c r="C299" s="55" t="s">
        <v>2669</v>
      </c>
      <c r="D299" s="46" t="s">
        <v>2451</v>
      </c>
      <c r="E299" s="46" t="s">
        <v>4639</v>
      </c>
      <c r="F299" s="47" t="s">
        <v>4064</v>
      </c>
      <c r="G299" s="46" t="s">
        <v>2674</v>
      </c>
      <c r="H299" s="64">
        <v>1</v>
      </c>
      <c r="I299" s="49">
        <v>261.6</v>
      </c>
      <c r="J299" s="68">
        <v>0.1</v>
      </c>
      <c r="K299" s="49">
        <f t="shared" si="19"/>
        <v>237.81818181818184</v>
      </c>
      <c r="L299" s="111">
        <v>0.500017</v>
      </c>
      <c r="M299" s="58">
        <f t="shared" si="20"/>
        <v>118.90504800000001</v>
      </c>
      <c r="N299" s="54">
        <f>(M299/H299)</f>
        <v>118.90504800000001</v>
      </c>
      <c r="O299" s="50" t="s">
        <v>2562</v>
      </c>
    </row>
    <row r="300" spans="1:15" s="16" customFormat="1" ht="31.5">
      <c r="A300" s="43">
        <v>601</v>
      </c>
      <c r="B300" s="44" t="s">
        <v>4768</v>
      </c>
      <c r="C300" s="124" t="s">
        <v>2563</v>
      </c>
      <c r="D300" s="46" t="s">
        <v>4769</v>
      </c>
      <c r="E300" s="46" t="s">
        <v>4770</v>
      </c>
      <c r="F300" s="47" t="s">
        <v>4064</v>
      </c>
      <c r="G300" s="43" t="s">
        <v>2565</v>
      </c>
      <c r="H300" s="43">
        <v>1</v>
      </c>
      <c r="I300" s="49">
        <v>592.35</v>
      </c>
      <c r="J300" s="68">
        <v>0.1</v>
      </c>
      <c r="K300" s="58">
        <f t="shared" si="19"/>
        <v>538.5</v>
      </c>
      <c r="L300" s="111">
        <v>0.500005</v>
      </c>
      <c r="M300" s="58">
        <f t="shared" si="20"/>
        <v>269.2473075</v>
      </c>
      <c r="N300" s="54">
        <f>(M300/H300)</f>
        <v>269.2473075</v>
      </c>
      <c r="O300" s="50" t="s">
        <v>2567</v>
      </c>
    </row>
    <row r="301" spans="1:15" s="16" customFormat="1" ht="15.75">
      <c r="A301" s="43">
        <v>602</v>
      </c>
      <c r="B301" s="44" t="s">
        <v>4768</v>
      </c>
      <c r="C301" s="124" t="s">
        <v>2564</v>
      </c>
      <c r="D301" s="46" t="s">
        <v>4769</v>
      </c>
      <c r="E301" s="46" t="s">
        <v>4771</v>
      </c>
      <c r="F301" s="47" t="s">
        <v>4064</v>
      </c>
      <c r="G301" s="43" t="s">
        <v>2566</v>
      </c>
      <c r="H301" s="43">
        <v>1</v>
      </c>
      <c r="I301" s="49">
        <v>195.06</v>
      </c>
      <c r="J301" s="68">
        <v>0.1</v>
      </c>
      <c r="K301" s="58">
        <f t="shared" si="19"/>
        <v>177.3272727272727</v>
      </c>
      <c r="L301" s="81">
        <v>0.50001</v>
      </c>
      <c r="M301" s="58">
        <f t="shared" si="20"/>
        <v>88.6618630909091</v>
      </c>
      <c r="N301" s="54">
        <f>(M301/H301)</f>
        <v>88.6618630909091</v>
      </c>
      <c r="O301" s="50" t="s">
        <v>2567</v>
      </c>
    </row>
    <row r="302" spans="1:15" s="16" customFormat="1" ht="15.75">
      <c r="A302" s="43">
        <v>759</v>
      </c>
      <c r="B302" s="45" t="s">
        <v>2185</v>
      </c>
      <c r="C302" s="45" t="s">
        <v>1919</v>
      </c>
      <c r="D302" s="46" t="s">
        <v>2186</v>
      </c>
      <c r="E302" s="46" t="s">
        <v>2187</v>
      </c>
      <c r="F302" s="47" t="s">
        <v>1915</v>
      </c>
      <c r="G302" s="46" t="s">
        <v>1920</v>
      </c>
      <c r="H302" s="48">
        <v>14</v>
      </c>
      <c r="I302" s="49">
        <v>6.67933</v>
      </c>
      <c r="J302" s="68">
        <v>0.1</v>
      </c>
      <c r="K302" s="54">
        <f t="shared" si="19"/>
        <v>6.0721181818181815</v>
      </c>
      <c r="L302" s="157">
        <v>0.9999769</v>
      </c>
      <c r="M302" s="49">
        <f t="shared" si="20"/>
        <v>0.00014026593000071585</v>
      </c>
      <c r="N302" s="54">
        <f>(M302/H302)</f>
        <v>1.0018995000051132E-05</v>
      </c>
      <c r="O302" s="50" t="s">
        <v>4472</v>
      </c>
    </row>
    <row r="303" spans="1:15" s="16" customFormat="1" ht="16.5" thickBot="1">
      <c r="A303" s="300">
        <v>760</v>
      </c>
      <c r="B303" s="462" t="s">
        <v>2185</v>
      </c>
      <c r="C303" s="462" t="s">
        <v>1921</v>
      </c>
      <c r="D303" s="298" t="s">
        <v>2186</v>
      </c>
      <c r="E303" s="298" t="s">
        <v>5186</v>
      </c>
      <c r="F303" s="463" t="s">
        <v>1915</v>
      </c>
      <c r="G303" s="298" t="s">
        <v>1920</v>
      </c>
      <c r="H303" s="465">
        <v>14</v>
      </c>
      <c r="I303" s="466">
        <v>11.57884</v>
      </c>
      <c r="J303" s="467">
        <v>0.1</v>
      </c>
      <c r="K303" s="473">
        <f t="shared" si="19"/>
        <v>10.526218181818182</v>
      </c>
      <c r="L303" s="475">
        <v>0.999967</v>
      </c>
      <c r="M303" s="469">
        <f t="shared" si="20"/>
        <v>0.00034736519999967186</v>
      </c>
      <c r="N303" s="473">
        <v>1E-05</v>
      </c>
      <c r="O303" s="305" t="s">
        <v>4472</v>
      </c>
    </row>
    <row r="304" spans="1:15" s="4" customFormat="1" ht="24" thickBot="1">
      <c r="A304" s="525" t="s">
        <v>844</v>
      </c>
      <c r="B304" s="523"/>
      <c r="C304" s="523"/>
      <c r="D304" s="523"/>
      <c r="E304" s="523"/>
      <c r="F304" s="523"/>
      <c r="G304" s="523"/>
      <c r="H304" s="523"/>
      <c r="I304" s="523"/>
      <c r="J304" s="523"/>
      <c r="K304" s="523"/>
      <c r="L304" s="523"/>
      <c r="M304" s="523"/>
      <c r="N304" s="523"/>
      <c r="O304" s="503"/>
    </row>
    <row r="305" spans="1:15" s="4" customFormat="1" ht="15.75">
      <c r="A305" s="20" t="s">
        <v>833</v>
      </c>
      <c r="B305" s="253"/>
      <c r="C305" s="253"/>
      <c r="D305" s="253"/>
      <c r="E305" s="253"/>
      <c r="F305" s="253"/>
      <c r="G305" s="254"/>
      <c r="H305" s="91"/>
      <c r="I305" s="91"/>
      <c r="J305" s="91"/>
      <c r="K305" s="91"/>
      <c r="L305" s="91"/>
      <c r="M305" s="91"/>
      <c r="N305" s="91"/>
      <c r="O305" s="91"/>
    </row>
    <row r="306" spans="1:15" s="4" customFormat="1" ht="15.75">
      <c r="A306" s="258" t="s">
        <v>396</v>
      </c>
      <c r="B306" s="253"/>
      <c r="C306" s="253"/>
      <c r="D306" s="253"/>
      <c r="E306" s="253"/>
      <c r="F306" s="253"/>
      <c r="G306" s="254"/>
      <c r="H306" s="91"/>
      <c r="I306" s="91"/>
      <c r="J306" s="91"/>
      <c r="K306" s="91"/>
      <c r="L306" s="91"/>
      <c r="M306" s="91"/>
      <c r="N306" s="91"/>
      <c r="O306" s="91"/>
    </row>
    <row r="307" spans="1:15" s="4" customFormat="1" ht="22.5">
      <c r="A307" s="255" t="s">
        <v>192</v>
      </c>
      <c r="B307" s="253"/>
      <c r="C307" s="253"/>
      <c r="D307" s="253"/>
      <c r="E307" s="253"/>
      <c r="F307" s="253"/>
      <c r="G307" s="254"/>
      <c r="H307" s="91"/>
      <c r="I307" s="91"/>
      <c r="J307" s="91"/>
      <c r="K307" s="91"/>
      <c r="L307" s="91"/>
      <c r="M307" s="91"/>
      <c r="N307" s="91"/>
      <c r="O307" s="91"/>
    </row>
    <row r="308" spans="1:15" s="4" customFormat="1" ht="47.25">
      <c r="A308" s="129" t="s">
        <v>735</v>
      </c>
      <c r="B308" s="129" t="s">
        <v>580</v>
      </c>
      <c r="C308" s="129" t="s">
        <v>1930</v>
      </c>
      <c r="D308" s="129" t="s">
        <v>1931</v>
      </c>
      <c r="E308" s="130" t="s">
        <v>736</v>
      </c>
      <c r="F308" s="129" t="s">
        <v>737</v>
      </c>
      <c r="G308" s="129" t="s">
        <v>738</v>
      </c>
      <c r="H308" s="130" t="s">
        <v>2800</v>
      </c>
      <c r="I308" s="130" t="s">
        <v>739</v>
      </c>
      <c r="J308" s="129" t="s">
        <v>2987</v>
      </c>
      <c r="K308" s="130" t="s">
        <v>740</v>
      </c>
      <c r="L308" s="129" t="s">
        <v>2988</v>
      </c>
      <c r="M308" s="130" t="s">
        <v>741</v>
      </c>
      <c r="N308" s="130" t="s">
        <v>742</v>
      </c>
      <c r="O308" s="129" t="s">
        <v>1929</v>
      </c>
    </row>
    <row r="309" spans="1:15" s="4" customFormat="1" ht="19.5">
      <c r="A309" s="151" t="s">
        <v>834</v>
      </c>
      <c r="B309" s="158" t="s">
        <v>835</v>
      </c>
      <c r="C309" s="159" t="s">
        <v>836</v>
      </c>
      <c r="D309" s="158" t="s">
        <v>837</v>
      </c>
      <c r="E309" s="158" t="s">
        <v>838</v>
      </c>
      <c r="F309" s="135"/>
      <c r="G309" s="129" t="s">
        <v>839</v>
      </c>
      <c r="H309" s="136">
        <v>1</v>
      </c>
      <c r="I309" s="142">
        <v>627.15</v>
      </c>
      <c r="J309" s="137">
        <v>0.1</v>
      </c>
      <c r="K309" s="142">
        <v>570.14</v>
      </c>
      <c r="L309" s="160">
        <v>0.3334928</v>
      </c>
      <c r="M309" s="138">
        <f>SUM(K309)-(K309*L309)</f>
        <v>380.002415008</v>
      </c>
      <c r="N309" s="138">
        <v>380</v>
      </c>
      <c r="O309" s="110" t="s">
        <v>2562</v>
      </c>
    </row>
    <row r="310" spans="1:15" s="4" customFormat="1" ht="19.5">
      <c r="A310" s="151" t="s">
        <v>840</v>
      </c>
      <c r="B310" s="158" t="s">
        <v>5206</v>
      </c>
      <c r="C310" s="159" t="s">
        <v>841</v>
      </c>
      <c r="D310" s="158" t="s">
        <v>5207</v>
      </c>
      <c r="E310" s="158" t="s">
        <v>842</v>
      </c>
      <c r="F310" s="135"/>
      <c r="G310" s="129" t="s">
        <v>843</v>
      </c>
      <c r="H310" s="136">
        <v>10</v>
      </c>
      <c r="I310" s="142">
        <v>230.78</v>
      </c>
      <c r="J310" s="137">
        <v>0.1</v>
      </c>
      <c r="K310" s="142">
        <v>209.8</v>
      </c>
      <c r="L310" s="160">
        <v>0.5</v>
      </c>
      <c r="M310" s="138">
        <f>SUM(K310)-(K310*L310)</f>
        <v>104.9</v>
      </c>
      <c r="N310" s="138">
        <v>10.49</v>
      </c>
      <c r="O310" s="110" t="s">
        <v>2562</v>
      </c>
    </row>
    <row r="311" spans="1:15" s="3" customFormat="1" ht="19.5">
      <c r="A311" s="151"/>
      <c r="B311" s="158"/>
      <c r="C311" s="159"/>
      <c r="D311" s="158" t="s">
        <v>388</v>
      </c>
      <c r="E311" s="158"/>
      <c r="F311" s="135"/>
      <c r="G311" s="129"/>
      <c r="H311" s="136"/>
      <c r="I311" s="142"/>
      <c r="J311" s="137"/>
      <c r="K311" s="142"/>
      <c r="L311" s="160"/>
      <c r="M311" s="138"/>
      <c r="N311" s="138"/>
      <c r="O311" s="110"/>
    </row>
    <row r="312" spans="1:15" s="3" customFormat="1" ht="15.75">
      <c r="A312" s="43">
        <v>497</v>
      </c>
      <c r="B312" s="45" t="s">
        <v>5514</v>
      </c>
      <c r="C312" s="45" t="s">
        <v>1916</v>
      </c>
      <c r="D312" s="46" t="s">
        <v>5515</v>
      </c>
      <c r="E312" s="46" t="s">
        <v>4052</v>
      </c>
      <c r="F312" s="47"/>
      <c r="G312" s="47" t="s">
        <v>1918</v>
      </c>
      <c r="H312" s="48">
        <v>28</v>
      </c>
      <c r="I312" s="49">
        <v>13.88</v>
      </c>
      <c r="J312" s="68">
        <v>0.1</v>
      </c>
      <c r="K312" s="58">
        <f>SUM(I312*100)/110</f>
        <v>12.618181818181819</v>
      </c>
      <c r="L312" s="157">
        <v>0.9999779</v>
      </c>
      <c r="M312" s="49">
        <v>0.00028</v>
      </c>
      <c r="N312" s="51">
        <f>(M312/H312)</f>
        <v>9.999999999999999E-06</v>
      </c>
      <c r="O312" s="50" t="s">
        <v>4472</v>
      </c>
    </row>
    <row r="313" spans="1:15" s="3" customFormat="1" ht="15.75">
      <c r="A313" s="43">
        <v>498</v>
      </c>
      <c r="B313" s="45" t="s">
        <v>5514</v>
      </c>
      <c r="C313" s="45" t="s">
        <v>1917</v>
      </c>
      <c r="D313" s="46" t="s">
        <v>5515</v>
      </c>
      <c r="E313" s="46" t="s">
        <v>5690</v>
      </c>
      <c r="F313" s="47"/>
      <c r="G313" s="47" t="s">
        <v>1918</v>
      </c>
      <c r="H313" s="48">
        <v>14</v>
      </c>
      <c r="I313" s="49">
        <v>12.92</v>
      </c>
      <c r="J313" s="68">
        <v>0.1</v>
      </c>
      <c r="K313" s="58">
        <f>SUM(I313*100)/110</f>
        <v>11.745454545454546</v>
      </c>
      <c r="L313" s="157">
        <v>0.9999881</v>
      </c>
      <c r="M313" s="49">
        <v>0.00014</v>
      </c>
      <c r="N313" s="51">
        <f>(M313/H313)</f>
        <v>9.999999999999999E-06</v>
      </c>
      <c r="O313" s="50" t="s">
        <v>4472</v>
      </c>
    </row>
    <row r="314" spans="1:15" s="3" customFormat="1" ht="15.75">
      <c r="A314" s="43">
        <v>761</v>
      </c>
      <c r="B314" s="45" t="s">
        <v>5201</v>
      </c>
      <c r="C314" s="45" t="s">
        <v>1922</v>
      </c>
      <c r="D314" s="46" t="s">
        <v>3475</v>
      </c>
      <c r="E314" s="46" t="s">
        <v>5202</v>
      </c>
      <c r="F314" s="47"/>
      <c r="G314" s="46" t="s">
        <v>1923</v>
      </c>
      <c r="H314" s="48">
        <v>14</v>
      </c>
      <c r="I314" s="49">
        <v>10.55894</v>
      </c>
      <c r="J314" s="68">
        <v>0.1</v>
      </c>
      <c r="K314" s="54">
        <f>SUM(I314*100)/110</f>
        <v>9.599036363636364</v>
      </c>
      <c r="L314" s="157">
        <v>0.999999</v>
      </c>
      <c r="M314" s="49">
        <f>SUM(K314-(K314*L314))</f>
        <v>9.599036363994173E-06</v>
      </c>
      <c r="N314" s="51">
        <f>(M314/H314)</f>
        <v>6.856454545710124E-07</v>
      </c>
      <c r="O314" s="50" t="s">
        <v>4472</v>
      </c>
    </row>
    <row r="315" spans="1:15" s="3" customFormat="1" ht="30" customHeight="1" thickBot="1">
      <c r="A315" s="6"/>
      <c r="B315" s="11"/>
      <c r="C315" s="11"/>
      <c r="D315" s="8"/>
      <c r="E315" s="8"/>
      <c r="F315" s="10"/>
      <c r="G315" s="8"/>
      <c r="H315" s="17"/>
      <c r="I315" s="18"/>
      <c r="J315" s="86"/>
      <c r="K315" s="27"/>
      <c r="L315" s="272"/>
      <c r="M315" s="18"/>
      <c r="N315" s="19"/>
      <c r="O315" s="7"/>
    </row>
    <row r="316" spans="1:15" s="3" customFormat="1" ht="26.25" thickBot="1">
      <c r="A316" s="526" t="s">
        <v>3625</v>
      </c>
      <c r="B316" s="527"/>
      <c r="C316" s="527"/>
      <c r="D316" s="527"/>
      <c r="E316" s="527"/>
      <c r="F316" s="527"/>
      <c r="G316" s="527"/>
      <c r="H316" s="527"/>
      <c r="I316" s="527"/>
      <c r="J316" s="527"/>
      <c r="K316" s="527"/>
      <c r="L316" s="527"/>
      <c r="M316" s="527"/>
      <c r="N316" s="527"/>
      <c r="O316" s="528"/>
    </row>
    <row r="317" spans="1:15" s="3" customFormat="1" ht="15.75">
      <c r="A317" s="91" t="s">
        <v>487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56"/>
      <c r="O317" s="1"/>
    </row>
    <row r="318" spans="1:15" s="3" customFormat="1" ht="23.25">
      <c r="A318" s="185" t="s">
        <v>193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56"/>
      <c r="O318" s="1"/>
    </row>
    <row r="319" spans="1:15" s="3" customFormat="1" ht="47.25">
      <c r="A319" s="39" t="s">
        <v>2985</v>
      </c>
      <c r="B319" s="39" t="s">
        <v>580</v>
      </c>
      <c r="C319" s="39" t="s">
        <v>1930</v>
      </c>
      <c r="D319" s="40" t="s">
        <v>1931</v>
      </c>
      <c r="E319" s="40" t="s">
        <v>1932</v>
      </c>
      <c r="F319" s="40" t="s">
        <v>4276</v>
      </c>
      <c r="G319" s="40" t="s">
        <v>2986</v>
      </c>
      <c r="H319" s="41" t="s">
        <v>2800</v>
      </c>
      <c r="I319" s="41" t="s">
        <v>2361</v>
      </c>
      <c r="J319" s="41" t="s">
        <v>2987</v>
      </c>
      <c r="K319" s="42" t="s">
        <v>4613</v>
      </c>
      <c r="L319" s="39" t="s">
        <v>2988</v>
      </c>
      <c r="M319" s="42" t="s">
        <v>2801</v>
      </c>
      <c r="N319" s="42" t="s">
        <v>1933</v>
      </c>
      <c r="O319" s="39" t="s">
        <v>1929</v>
      </c>
    </row>
    <row r="320" spans="1:15" s="3" customFormat="1" ht="15.75">
      <c r="A320" s="43">
        <v>190</v>
      </c>
      <c r="B320" s="44" t="s">
        <v>2266</v>
      </c>
      <c r="C320" s="45" t="s">
        <v>5562</v>
      </c>
      <c r="D320" s="46" t="s">
        <v>2488</v>
      </c>
      <c r="E320" s="46" t="s">
        <v>2489</v>
      </c>
      <c r="F320" s="47" t="s">
        <v>4784</v>
      </c>
      <c r="G320" s="47" t="s">
        <v>2363</v>
      </c>
      <c r="H320" s="48">
        <v>10</v>
      </c>
      <c r="I320" s="49">
        <v>153.89</v>
      </c>
      <c r="J320" s="68">
        <v>0.1</v>
      </c>
      <c r="K320" s="49">
        <f aca="true" t="shared" si="21" ref="K320:K342">SUM(I320*100)/110</f>
        <v>139.89999999999998</v>
      </c>
      <c r="L320" s="69">
        <v>0.9678</v>
      </c>
      <c r="M320" s="49">
        <f>SUM(K320-(K320*L320))</f>
        <v>4.504780000000011</v>
      </c>
      <c r="N320" s="51">
        <v>0.45</v>
      </c>
      <c r="O320" s="50" t="s">
        <v>1773</v>
      </c>
    </row>
    <row r="321" spans="1:15" s="3" customFormat="1" ht="15.75">
      <c r="A321" s="43">
        <v>191</v>
      </c>
      <c r="B321" s="44" t="s">
        <v>2266</v>
      </c>
      <c r="C321" s="45" t="s">
        <v>2364</v>
      </c>
      <c r="D321" s="46" t="s">
        <v>2488</v>
      </c>
      <c r="E321" s="46" t="s">
        <v>2490</v>
      </c>
      <c r="F321" s="47" t="s">
        <v>4784</v>
      </c>
      <c r="G321" s="47" t="s">
        <v>2365</v>
      </c>
      <c r="H321" s="48">
        <v>10</v>
      </c>
      <c r="I321" s="49">
        <v>161.128</v>
      </c>
      <c r="J321" s="68">
        <v>0.1</v>
      </c>
      <c r="K321" s="49">
        <f t="shared" si="21"/>
        <v>146.48</v>
      </c>
      <c r="L321" s="69">
        <v>0.9625</v>
      </c>
      <c r="M321" s="49">
        <v>5.5</v>
      </c>
      <c r="N321" s="51">
        <f>(M321/H321)</f>
        <v>0.55</v>
      </c>
      <c r="O321" s="50" t="s">
        <v>1773</v>
      </c>
    </row>
    <row r="322" spans="1:15" s="3" customFormat="1" ht="15.75">
      <c r="A322" s="43">
        <v>971</v>
      </c>
      <c r="B322" s="44" t="s">
        <v>2786</v>
      </c>
      <c r="C322" s="45" t="s">
        <v>1725</v>
      </c>
      <c r="D322" s="46" t="s">
        <v>2787</v>
      </c>
      <c r="E322" s="46" t="s">
        <v>5186</v>
      </c>
      <c r="F322" s="47" t="s">
        <v>4784</v>
      </c>
      <c r="G322" s="47" t="s">
        <v>1726</v>
      </c>
      <c r="H322" s="48">
        <v>28</v>
      </c>
      <c r="I322" s="49">
        <v>22.682</v>
      </c>
      <c r="J322" s="68">
        <v>0.1</v>
      </c>
      <c r="K322" s="49">
        <f t="shared" si="21"/>
        <v>20.619999999999997</v>
      </c>
      <c r="L322" s="69">
        <v>0.9999</v>
      </c>
      <c r="M322" s="56">
        <f>SUM(K322-(K322*L322))</f>
        <v>0.002061999999998676</v>
      </c>
      <c r="N322" s="51">
        <f>(M322/H322)</f>
        <v>7.364285714280985E-05</v>
      </c>
      <c r="O322" s="50" t="s">
        <v>4472</v>
      </c>
    </row>
    <row r="323" spans="1:15" s="3" customFormat="1" ht="15.75">
      <c r="A323" s="43">
        <v>747</v>
      </c>
      <c r="B323" s="44" t="s">
        <v>2493</v>
      </c>
      <c r="C323" s="44" t="s">
        <v>2767</v>
      </c>
      <c r="D323" s="46" t="s">
        <v>2075</v>
      </c>
      <c r="E323" s="46" t="s">
        <v>2494</v>
      </c>
      <c r="F323" s="47" t="s">
        <v>4784</v>
      </c>
      <c r="G323" s="47" t="s">
        <v>2768</v>
      </c>
      <c r="H323" s="113" t="s">
        <v>160</v>
      </c>
      <c r="I323" s="126"/>
      <c r="J323" s="167"/>
      <c r="K323" s="126"/>
      <c r="L323" s="187"/>
      <c r="M323" s="186"/>
      <c r="N323" s="333"/>
      <c r="O323" s="39"/>
    </row>
    <row r="324" spans="1:15" s="3" customFormat="1" ht="31.5">
      <c r="A324" s="43">
        <v>746</v>
      </c>
      <c r="B324" s="45" t="s">
        <v>5313</v>
      </c>
      <c r="C324" s="45" t="s">
        <v>2369</v>
      </c>
      <c r="D324" s="46" t="s">
        <v>2075</v>
      </c>
      <c r="E324" s="52" t="s">
        <v>4263</v>
      </c>
      <c r="F324" s="47" t="s">
        <v>4784</v>
      </c>
      <c r="G324" s="47" t="s">
        <v>2766</v>
      </c>
      <c r="H324" s="53">
        <v>1</v>
      </c>
      <c r="I324" s="49">
        <v>4.994</v>
      </c>
      <c r="J324" s="68">
        <v>0.1</v>
      </c>
      <c r="K324" s="49">
        <f t="shared" si="21"/>
        <v>4.54</v>
      </c>
      <c r="L324" s="69">
        <v>0.641</v>
      </c>
      <c r="M324" s="58">
        <f>SUM(K324-(K324*L324))</f>
        <v>1.6298599999999999</v>
      </c>
      <c r="N324" s="58">
        <f>(M324/H324)</f>
        <v>1.6298599999999999</v>
      </c>
      <c r="O324" s="50" t="s">
        <v>1773</v>
      </c>
    </row>
    <row r="325" spans="1:15" s="3" customFormat="1" ht="15.75">
      <c r="A325" s="43">
        <v>789</v>
      </c>
      <c r="B325" s="44" t="s">
        <v>2498</v>
      </c>
      <c r="C325" s="45" t="s">
        <v>1702</v>
      </c>
      <c r="D325" s="46" t="s">
        <v>2499</v>
      </c>
      <c r="E325" s="46" t="s">
        <v>2500</v>
      </c>
      <c r="F325" s="47" t="s">
        <v>4784</v>
      </c>
      <c r="G325" s="46" t="s">
        <v>1703</v>
      </c>
      <c r="H325" s="48">
        <v>5</v>
      </c>
      <c r="I325" s="49">
        <v>36.41</v>
      </c>
      <c r="J325" s="68">
        <v>0.1</v>
      </c>
      <c r="K325" s="49">
        <f t="shared" si="21"/>
        <v>33.099999999999994</v>
      </c>
      <c r="L325" s="69">
        <v>0.9502</v>
      </c>
      <c r="M325" s="58">
        <f>SUM(K325-(K325*L325))</f>
        <v>1.6483799999999995</v>
      </c>
      <c r="N325" s="51">
        <v>0.33</v>
      </c>
      <c r="O325" s="50" t="s">
        <v>1773</v>
      </c>
    </row>
    <row r="326" spans="1:15" s="3" customFormat="1" ht="15.75">
      <c r="A326" s="43">
        <v>790</v>
      </c>
      <c r="B326" s="44" t="s">
        <v>2498</v>
      </c>
      <c r="C326" s="45" t="s">
        <v>1704</v>
      </c>
      <c r="D326" s="46" t="s">
        <v>2499</v>
      </c>
      <c r="E326" s="46" t="s">
        <v>2501</v>
      </c>
      <c r="F326" s="47" t="s">
        <v>4784</v>
      </c>
      <c r="G326" s="46" t="s">
        <v>1705</v>
      </c>
      <c r="H326" s="48">
        <v>10</v>
      </c>
      <c r="I326" s="49">
        <v>119.812</v>
      </c>
      <c r="J326" s="68">
        <v>0.1</v>
      </c>
      <c r="K326" s="49">
        <f t="shared" si="21"/>
        <v>108.91999999999999</v>
      </c>
      <c r="L326" s="69">
        <v>0.9633</v>
      </c>
      <c r="M326" s="58">
        <f>SUM(K326-(K326*L326))</f>
        <v>3.9973639999999904</v>
      </c>
      <c r="N326" s="51">
        <v>0.4</v>
      </c>
      <c r="O326" s="50" t="s">
        <v>1773</v>
      </c>
    </row>
    <row r="327" spans="1:15" s="3" customFormat="1" ht="31.5">
      <c r="A327" s="43">
        <v>787</v>
      </c>
      <c r="B327" s="44" t="s">
        <v>4314</v>
      </c>
      <c r="C327" s="45" t="s">
        <v>1700</v>
      </c>
      <c r="D327" s="46" t="s">
        <v>2327</v>
      </c>
      <c r="E327" s="46" t="s">
        <v>2503</v>
      </c>
      <c r="F327" s="47" t="s">
        <v>4784</v>
      </c>
      <c r="G327" s="46" t="s">
        <v>1701</v>
      </c>
      <c r="H327" s="48">
        <v>10</v>
      </c>
      <c r="I327" s="49">
        <v>128.59</v>
      </c>
      <c r="J327" s="68">
        <v>0.1</v>
      </c>
      <c r="K327" s="49">
        <f t="shared" si="21"/>
        <v>116.9</v>
      </c>
      <c r="L327" s="69">
        <v>0.953</v>
      </c>
      <c r="M327" s="58">
        <v>5.5</v>
      </c>
      <c r="N327" s="51">
        <f>(M327/H327)</f>
        <v>0.55</v>
      </c>
      <c r="O327" s="50" t="s">
        <v>1773</v>
      </c>
    </row>
    <row r="328" spans="1:15" s="3" customFormat="1" ht="15.75">
      <c r="A328" s="43">
        <v>791</v>
      </c>
      <c r="B328" s="44" t="s">
        <v>2498</v>
      </c>
      <c r="C328" s="45" t="s">
        <v>1706</v>
      </c>
      <c r="D328" s="46" t="s">
        <v>2499</v>
      </c>
      <c r="E328" s="46" t="s">
        <v>2503</v>
      </c>
      <c r="F328" s="47" t="s">
        <v>4784</v>
      </c>
      <c r="G328" s="46" t="s">
        <v>1707</v>
      </c>
      <c r="H328" s="48">
        <v>10</v>
      </c>
      <c r="I328" s="49">
        <v>124.476</v>
      </c>
      <c r="J328" s="68">
        <v>0.1</v>
      </c>
      <c r="K328" s="49">
        <f t="shared" si="21"/>
        <v>113.16</v>
      </c>
      <c r="L328" s="69">
        <v>0.9602</v>
      </c>
      <c r="M328" s="58">
        <f>SUM(K328-(K328*L328))</f>
        <v>4.503767999999994</v>
      </c>
      <c r="N328" s="51">
        <v>0.45</v>
      </c>
      <c r="O328" s="50" t="s">
        <v>1773</v>
      </c>
    </row>
    <row r="329" spans="1:15" s="3" customFormat="1" ht="15.75">
      <c r="A329" s="43">
        <v>792</v>
      </c>
      <c r="B329" s="44" t="s">
        <v>2498</v>
      </c>
      <c r="C329" s="45" t="s">
        <v>1708</v>
      </c>
      <c r="D329" s="46" t="s">
        <v>2499</v>
      </c>
      <c r="E329" s="46" t="s">
        <v>2502</v>
      </c>
      <c r="F329" s="47" t="s">
        <v>4784</v>
      </c>
      <c r="G329" s="46" t="s">
        <v>1709</v>
      </c>
      <c r="H329" s="48">
        <v>5</v>
      </c>
      <c r="I329" s="49">
        <v>37.18</v>
      </c>
      <c r="J329" s="68">
        <v>0.1</v>
      </c>
      <c r="K329" s="49">
        <f t="shared" si="21"/>
        <v>33.8</v>
      </c>
      <c r="L329" s="69">
        <v>0.9467</v>
      </c>
      <c r="M329" s="58">
        <f>SUM(K329-(K329*L329))</f>
        <v>1.8015399999999993</v>
      </c>
      <c r="N329" s="51">
        <v>0.36</v>
      </c>
      <c r="O329" s="50" t="s">
        <v>1773</v>
      </c>
    </row>
    <row r="330" spans="1:15" s="3" customFormat="1" ht="31.5">
      <c r="A330" s="43">
        <v>964</v>
      </c>
      <c r="B330" s="44" t="s">
        <v>4999</v>
      </c>
      <c r="C330" s="55" t="s">
        <v>1721</v>
      </c>
      <c r="D330" s="46" t="s">
        <v>5000</v>
      </c>
      <c r="E330" s="46" t="s">
        <v>3042</v>
      </c>
      <c r="F330" s="47" t="s">
        <v>4784</v>
      </c>
      <c r="G330" s="93" t="s">
        <v>1728</v>
      </c>
      <c r="H330" s="43">
        <v>10</v>
      </c>
      <c r="I330" s="49">
        <v>4.5998</v>
      </c>
      <c r="J330" s="68">
        <v>0.1</v>
      </c>
      <c r="K330" s="49">
        <f t="shared" si="21"/>
        <v>4.181636363636364</v>
      </c>
      <c r="L330" s="69">
        <v>0.945</v>
      </c>
      <c r="M330" s="58">
        <f>SUM(K330-(K330*L330))</f>
        <v>0.22999000000000036</v>
      </c>
      <c r="N330" s="51">
        <f aca="true" t="shared" si="22" ref="N330:N339">(M330/H330)</f>
        <v>0.022999000000000037</v>
      </c>
      <c r="O330" s="50" t="s">
        <v>1773</v>
      </c>
    </row>
    <row r="331" spans="1:15" s="3" customFormat="1" ht="15.75">
      <c r="A331" s="43">
        <v>958</v>
      </c>
      <c r="B331" s="44" t="s">
        <v>4999</v>
      </c>
      <c r="C331" s="55" t="s">
        <v>1718</v>
      </c>
      <c r="D331" s="46" t="s">
        <v>5000</v>
      </c>
      <c r="E331" s="46" t="s">
        <v>2962</v>
      </c>
      <c r="F331" s="47" t="s">
        <v>4784</v>
      </c>
      <c r="G331" s="43" t="s">
        <v>1729</v>
      </c>
      <c r="H331" s="43">
        <v>20</v>
      </c>
      <c r="I331" s="49">
        <v>4.004</v>
      </c>
      <c r="J331" s="68">
        <v>0.1</v>
      </c>
      <c r="K331" s="49">
        <f t="shared" si="21"/>
        <v>3.6399999999999997</v>
      </c>
      <c r="L331" s="69">
        <v>0.967</v>
      </c>
      <c r="M331" s="58">
        <f>SUM(K331-(K331*L331))</f>
        <v>0.12012</v>
      </c>
      <c r="N331" s="51">
        <f t="shared" si="22"/>
        <v>0.006006</v>
      </c>
      <c r="O331" s="50" t="s">
        <v>1773</v>
      </c>
    </row>
    <row r="332" spans="1:15" s="3" customFormat="1" ht="15.75">
      <c r="A332" s="43">
        <v>959</v>
      </c>
      <c r="B332" s="44" t="s">
        <v>4999</v>
      </c>
      <c r="C332" s="55" t="s">
        <v>1719</v>
      </c>
      <c r="D332" s="46" t="s">
        <v>5000</v>
      </c>
      <c r="E332" s="46" t="s">
        <v>5001</v>
      </c>
      <c r="F332" s="47" t="s">
        <v>4784</v>
      </c>
      <c r="G332" s="43" t="s">
        <v>1723</v>
      </c>
      <c r="H332" s="43">
        <v>1</v>
      </c>
      <c r="I332" s="49">
        <v>2.948</v>
      </c>
      <c r="J332" s="68">
        <v>0.1</v>
      </c>
      <c r="K332" s="49">
        <f t="shared" si="21"/>
        <v>2.68</v>
      </c>
      <c r="L332" s="69">
        <v>0.5</v>
      </c>
      <c r="M332" s="58">
        <f>SUM(K332-(K332*L332))</f>
        <v>1.34</v>
      </c>
      <c r="N332" s="58">
        <f t="shared" si="22"/>
        <v>1.34</v>
      </c>
      <c r="O332" s="50" t="s">
        <v>1773</v>
      </c>
    </row>
    <row r="333" spans="1:15" s="3" customFormat="1" ht="15.75">
      <c r="A333" s="43">
        <v>960</v>
      </c>
      <c r="B333" s="44" t="s">
        <v>4999</v>
      </c>
      <c r="C333" s="55" t="s">
        <v>1720</v>
      </c>
      <c r="D333" s="46" t="s">
        <v>5000</v>
      </c>
      <c r="E333" s="46" t="s">
        <v>3039</v>
      </c>
      <c r="F333" s="47" t="s">
        <v>4784</v>
      </c>
      <c r="G333" s="43" t="s">
        <v>1724</v>
      </c>
      <c r="H333" s="43">
        <v>1</v>
      </c>
      <c r="I333" s="49">
        <v>4.29</v>
      </c>
      <c r="J333" s="68">
        <v>0.1</v>
      </c>
      <c r="K333" s="49">
        <f t="shared" si="21"/>
        <v>3.9</v>
      </c>
      <c r="L333" s="69">
        <v>0.85</v>
      </c>
      <c r="M333" s="58">
        <v>0.58</v>
      </c>
      <c r="N333" s="58">
        <f t="shared" si="22"/>
        <v>0.58</v>
      </c>
      <c r="O333" s="50" t="s">
        <v>1773</v>
      </c>
    </row>
    <row r="334" spans="1:15" s="3" customFormat="1" ht="15.75">
      <c r="A334" s="43">
        <v>1228</v>
      </c>
      <c r="B334" s="44" t="s">
        <v>2792</v>
      </c>
      <c r="C334" s="45" t="s">
        <v>1732</v>
      </c>
      <c r="D334" s="46" t="s">
        <v>2793</v>
      </c>
      <c r="E334" s="46" t="s">
        <v>2795</v>
      </c>
      <c r="F334" s="47" t="s">
        <v>4784</v>
      </c>
      <c r="G334" s="93" t="s">
        <v>1736</v>
      </c>
      <c r="H334" s="43">
        <v>3</v>
      </c>
      <c r="I334" s="49">
        <v>2.376</v>
      </c>
      <c r="J334" s="68">
        <v>0.1</v>
      </c>
      <c r="K334" s="49">
        <f t="shared" si="21"/>
        <v>2.16</v>
      </c>
      <c r="L334" s="69">
        <v>0.5</v>
      </c>
      <c r="M334" s="58">
        <f aca="true" t="shared" si="23" ref="M334:M342">SUM(K334-(K334*L334))</f>
        <v>1.08</v>
      </c>
      <c r="N334" s="51">
        <f t="shared" si="22"/>
        <v>0.36000000000000004</v>
      </c>
      <c r="O334" s="50" t="s">
        <v>4472</v>
      </c>
    </row>
    <row r="335" spans="1:15" s="3" customFormat="1" ht="31.5">
      <c r="A335" s="43">
        <v>1227</v>
      </c>
      <c r="B335" s="44" t="s">
        <v>2792</v>
      </c>
      <c r="C335" s="45" t="s">
        <v>1731</v>
      </c>
      <c r="D335" s="46" t="s">
        <v>2793</v>
      </c>
      <c r="E335" s="46" t="s">
        <v>3268</v>
      </c>
      <c r="F335" s="47" t="s">
        <v>4784</v>
      </c>
      <c r="G335" s="93" t="s">
        <v>1735</v>
      </c>
      <c r="H335" s="43">
        <v>20</v>
      </c>
      <c r="I335" s="49">
        <v>9.02</v>
      </c>
      <c r="J335" s="68">
        <v>0.1</v>
      </c>
      <c r="K335" s="49">
        <f t="shared" si="21"/>
        <v>8.2</v>
      </c>
      <c r="L335" s="69">
        <v>0.5</v>
      </c>
      <c r="M335" s="58">
        <f t="shared" si="23"/>
        <v>4.1</v>
      </c>
      <c r="N335" s="51">
        <f t="shared" si="22"/>
        <v>0.205</v>
      </c>
      <c r="O335" s="50" t="s">
        <v>4472</v>
      </c>
    </row>
    <row r="336" spans="1:15" s="3" customFormat="1" ht="31.5">
      <c r="A336" s="43">
        <v>1226</v>
      </c>
      <c r="B336" s="44" t="s">
        <v>2792</v>
      </c>
      <c r="C336" s="45" t="s">
        <v>1730</v>
      </c>
      <c r="D336" s="46" t="s">
        <v>2793</v>
      </c>
      <c r="E336" s="46" t="s">
        <v>2794</v>
      </c>
      <c r="F336" s="47" t="s">
        <v>4784</v>
      </c>
      <c r="G336" s="93" t="s">
        <v>1734</v>
      </c>
      <c r="H336" s="43">
        <v>30</v>
      </c>
      <c r="I336" s="49">
        <v>6.8</v>
      </c>
      <c r="J336" s="68">
        <v>0.1</v>
      </c>
      <c r="K336" s="49">
        <f t="shared" si="21"/>
        <v>6.181818181818182</v>
      </c>
      <c r="L336" s="69">
        <v>0.5</v>
      </c>
      <c r="M336" s="58">
        <f t="shared" si="23"/>
        <v>3.090909090909091</v>
      </c>
      <c r="N336" s="51">
        <f t="shared" si="22"/>
        <v>0.10303030303030303</v>
      </c>
      <c r="O336" s="50" t="s">
        <v>4472</v>
      </c>
    </row>
    <row r="337" spans="1:15" s="3" customFormat="1" ht="15.75">
      <c r="A337" s="43">
        <v>1229</v>
      </c>
      <c r="B337" s="44" t="s">
        <v>2792</v>
      </c>
      <c r="C337" s="45" t="s">
        <v>1733</v>
      </c>
      <c r="D337" s="46" t="s">
        <v>2793</v>
      </c>
      <c r="E337" s="46" t="s">
        <v>2796</v>
      </c>
      <c r="F337" s="47" t="s">
        <v>4784</v>
      </c>
      <c r="G337" s="93" t="s">
        <v>1737</v>
      </c>
      <c r="H337" s="43">
        <v>1</v>
      </c>
      <c r="I337" s="49">
        <v>3.938</v>
      </c>
      <c r="J337" s="68">
        <v>0.1</v>
      </c>
      <c r="K337" s="49">
        <f t="shared" si="21"/>
        <v>3.58</v>
      </c>
      <c r="L337" s="69">
        <v>0.5</v>
      </c>
      <c r="M337" s="58">
        <f t="shared" si="23"/>
        <v>1.79</v>
      </c>
      <c r="N337" s="58">
        <f t="shared" si="22"/>
        <v>1.79</v>
      </c>
      <c r="O337" s="50" t="s">
        <v>4472</v>
      </c>
    </row>
    <row r="338" spans="1:15" s="3" customFormat="1" ht="15.75">
      <c r="A338" s="43">
        <v>857</v>
      </c>
      <c r="B338" s="44" t="s">
        <v>2328</v>
      </c>
      <c r="C338" s="45" t="s">
        <v>1710</v>
      </c>
      <c r="D338" s="46" t="s">
        <v>5014</v>
      </c>
      <c r="E338" s="46" t="s">
        <v>3205</v>
      </c>
      <c r="F338" s="47" t="s">
        <v>4784</v>
      </c>
      <c r="G338" s="46" t="s">
        <v>1714</v>
      </c>
      <c r="H338" s="48">
        <v>16</v>
      </c>
      <c r="I338" s="49">
        <v>4.95</v>
      </c>
      <c r="J338" s="68">
        <v>0.1</v>
      </c>
      <c r="K338" s="49">
        <f t="shared" si="21"/>
        <v>4.5</v>
      </c>
      <c r="L338" s="69">
        <v>0.7689</v>
      </c>
      <c r="M338" s="49">
        <f t="shared" si="23"/>
        <v>1.0399499999999997</v>
      </c>
      <c r="N338" s="51">
        <f t="shared" si="22"/>
        <v>0.06499687499999998</v>
      </c>
      <c r="O338" s="50" t="s">
        <v>4472</v>
      </c>
    </row>
    <row r="339" spans="1:15" s="3" customFormat="1" ht="15.75">
      <c r="A339" s="43">
        <v>860</v>
      </c>
      <c r="B339" s="44" t="s">
        <v>2328</v>
      </c>
      <c r="C339" s="45" t="s">
        <v>1713</v>
      </c>
      <c r="D339" s="46" t="s">
        <v>5014</v>
      </c>
      <c r="E339" s="46" t="s">
        <v>1649</v>
      </c>
      <c r="F339" s="47" t="s">
        <v>4784</v>
      </c>
      <c r="G339" s="46" t="s">
        <v>1717</v>
      </c>
      <c r="H339" s="48">
        <v>16</v>
      </c>
      <c r="I339" s="49">
        <v>24.29196</v>
      </c>
      <c r="J339" s="68">
        <v>0.1</v>
      </c>
      <c r="K339" s="49">
        <f t="shared" si="21"/>
        <v>22.0836</v>
      </c>
      <c r="L339" s="69">
        <v>0.7229</v>
      </c>
      <c r="M339" s="49">
        <f t="shared" si="23"/>
        <v>6.11936556</v>
      </c>
      <c r="N339" s="51">
        <f t="shared" si="22"/>
        <v>0.3824603475</v>
      </c>
      <c r="O339" s="50" t="s">
        <v>4472</v>
      </c>
    </row>
    <row r="340" spans="1:15" s="3" customFormat="1" ht="15.75">
      <c r="A340" s="43">
        <v>858</v>
      </c>
      <c r="B340" s="44" t="s">
        <v>2328</v>
      </c>
      <c r="C340" s="45" t="s">
        <v>1711</v>
      </c>
      <c r="D340" s="46" t="s">
        <v>5014</v>
      </c>
      <c r="E340" s="46" t="s">
        <v>3206</v>
      </c>
      <c r="F340" s="47" t="s">
        <v>4784</v>
      </c>
      <c r="G340" s="46" t="s">
        <v>1715</v>
      </c>
      <c r="H340" s="48">
        <v>16</v>
      </c>
      <c r="I340" s="49">
        <v>9.02464</v>
      </c>
      <c r="J340" s="68">
        <v>0.1</v>
      </c>
      <c r="K340" s="49">
        <f t="shared" si="21"/>
        <v>8.204218181818181</v>
      </c>
      <c r="L340" s="69">
        <v>0.7762</v>
      </c>
      <c r="M340" s="49">
        <f t="shared" si="23"/>
        <v>1.836104029090909</v>
      </c>
      <c r="N340" s="51">
        <f>(M340/H340)</f>
        <v>0.11475650181818181</v>
      </c>
      <c r="O340" s="50" t="s">
        <v>4472</v>
      </c>
    </row>
    <row r="341" spans="1:15" s="3" customFormat="1" ht="15.75">
      <c r="A341" s="43">
        <v>859</v>
      </c>
      <c r="B341" s="44" t="s">
        <v>2328</v>
      </c>
      <c r="C341" s="45" t="s">
        <v>1712</v>
      </c>
      <c r="D341" s="46" t="s">
        <v>5014</v>
      </c>
      <c r="E341" s="46" t="s">
        <v>3207</v>
      </c>
      <c r="F341" s="47" t="s">
        <v>4784</v>
      </c>
      <c r="G341" s="46" t="s">
        <v>1716</v>
      </c>
      <c r="H341" s="48">
        <v>16</v>
      </c>
      <c r="I341" s="49">
        <v>16.6822</v>
      </c>
      <c r="J341" s="68">
        <v>0.1</v>
      </c>
      <c r="K341" s="49">
        <f t="shared" si="21"/>
        <v>15.165636363636366</v>
      </c>
      <c r="L341" s="69">
        <v>0.7074</v>
      </c>
      <c r="M341" s="49">
        <f t="shared" si="23"/>
        <v>4.4374652</v>
      </c>
      <c r="N341" s="51">
        <f>(M341/H341)</f>
        <v>0.277341575</v>
      </c>
      <c r="O341" s="50" t="s">
        <v>4472</v>
      </c>
    </row>
    <row r="342" spans="1:15" s="3" customFormat="1" ht="32.25" thickBot="1">
      <c r="A342" s="300">
        <v>965</v>
      </c>
      <c r="B342" s="461" t="s">
        <v>3043</v>
      </c>
      <c r="C342" s="297" t="s">
        <v>1722</v>
      </c>
      <c r="D342" s="298" t="s">
        <v>3044</v>
      </c>
      <c r="E342" s="476" t="s">
        <v>3045</v>
      </c>
      <c r="F342" s="463" t="s">
        <v>4784</v>
      </c>
      <c r="G342" s="300" t="s">
        <v>1727</v>
      </c>
      <c r="H342" s="300">
        <v>10</v>
      </c>
      <c r="I342" s="466">
        <v>5.192</v>
      </c>
      <c r="J342" s="467">
        <v>0.1</v>
      </c>
      <c r="K342" s="466">
        <f t="shared" si="21"/>
        <v>4.720000000000001</v>
      </c>
      <c r="L342" s="468">
        <v>0.9997</v>
      </c>
      <c r="M342" s="474">
        <f t="shared" si="23"/>
        <v>0.0014159999999998618</v>
      </c>
      <c r="N342" s="471">
        <f>(M342/H342)</f>
        <v>0.00014159999999998618</v>
      </c>
      <c r="O342" s="305" t="s">
        <v>1773</v>
      </c>
    </row>
    <row r="343" spans="1:15" s="3" customFormat="1" ht="26.25" thickBot="1">
      <c r="A343" s="526" t="s">
        <v>802</v>
      </c>
      <c r="B343" s="527"/>
      <c r="C343" s="527"/>
      <c r="D343" s="527"/>
      <c r="E343" s="527"/>
      <c r="F343" s="527"/>
      <c r="G343" s="527"/>
      <c r="H343" s="527"/>
      <c r="I343" s="527"/>
      <c r="J343" s="527"/>
      <c r="K343" s="527"/>
      <c r="L343" s="527"/>
      <c r="M343" s="527"/>
      <c r="N343" s="527"/>
      <c r="O343" s="528"/>
    </row>
    <row r="344" spans="1:15" s="3" customFormat="1" ht="15.75">
      <c r="A344" s="92" t="s">
        <v>488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s="3" customFormat="1" ht="23.25">
      <c r="A345" s="183" t="s">
        <v>194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s="3" customFormat="1" ht="47.25">
      <c r="A346" s="39" t="s">
        <v>2985</v>
      </c>
      <c r="B346" s="39" t="s">
        <v>580</v>
      </c>
      <c r="C346" s="39" t="s">
        <v>1930</v>
      </c>
      <c r="D346" s="40" t="s">
        <v>1931</v>
      </c>
      <c r="E346" s="40" t="s">
        <v>1932</v>
      </c>
      <c r="F346" s="40" t="s">
        <v>719</v>
      </c>
      <c r="G346" s="40" t="s">
        <v>2986</v>
      </c>
      <c r="H346" s="41" t="s">
        <v>2800</v>
      </c>
      <c r="I346" s="41" t="s">
        <v>2361</v>
      </c>
      <c r="J346" s="41" t="s">
        <v>2987</v>
      </c>
      <c r="K346" s="42" t="s">
        <v>4613</v>
      </c>
      <c r="L346" s="39" t="s">
        <v>2988</v>
      </c>
      <c r="M346" s="42" t="s">
        <v>2801</v>
      </c>
      <c r="N346" s="42" t="s">
        <v>1933</v>
      </c>
      <c r="O346" s="39" t="s">
        <v>1929</v>
      </c>
    </row>
    <row r="347" spans="1:15" s="3" customFormat="1" ht="31.5">
      <c r="A347" s="43">
        <v>36</v>
      </c>
      <c r="B347" s="57" t="s">
        <v>2594</v>
      </c>
      <c r="C347" s="55" t="s">
        <v>803</v>
      </c>
      <c r="D347" s="46" t="s">
        <v>2595</v>
      </c>
      <c r="E347" s="46" t="s">
        <v>4576</v>
      </c>
      <c r="F347" s="46" t="s">
        <v>804</v>
      </c>
      <c r="G347" s="46" t="s">
        <v>805</v>
      </c>
      <c r="H347" s="48">
        <v>5</v>
      </c>
      <c r="I347" s="49">
        <v>6.644</v>
      </c>
      <c r="J347" s="68">
        <v>0.1</v>
      </c>
      <c r="K347" s="58">
        <f>SUM(I347*100)/110</f>
        <v>6.04</v>
      </c>
      <c r="L347" s="69">
        <v>0.5</v>
      </c>
      <c r="M347" s="58">
        <f>SUM(K347-(K347*L347))</f>
        <v>3.02</v>
      </c>
      <c r="N347" s="51">
        <f>(M347/H347)</f>
        <v>0.604</v>
      </c>
      <c r="O347" s="50" t="s">
        <v>1773</v>
      </c>
    </row>
    <row r="348" spans="1:15" s="3" customFormat="1" ht="16.5" thickBot="1">
      <c r="A348" s="6"/>
      <c r="B348" s="114"/>
      <c r="C348" s="12"/>
      <c r="D348" s="8"/>
      <c r="E348" s="8"/>
      <c r="F348" s="8"/>
      <c r="G348" s="8"/>
      <c r="H348" s="17"/>
      <c r="I348" s="18"/>
      <c r="J348" s="86"/>
      <c r="K348" s="24"/>
      <c r="L348" s="87"/>
      <c r="M348" s="24"/>
      <c r="N348" s="19"/>
      <c r="O348" s="7"/>
    </row>
    <row r="349" spans="1:15" s="3" customFormat="1" ht="26.25" thickBot="1">
      <c r="A349" s="526" t="s">
        <v>47</v>
      </c>
      <c r="B349" s="527"/>
      <c r="C349" s="527"/>
      <c r="D349" s="527"/>
      <c r="E349" s="527"/>
      <c r="F349" s="527"/>
      <c r="G349" s="527"/>
      <c r="H349" s="527"/>
      <c r="I349" s="527"/>
      <c r="J349" s="527"/>
      <c r="K349" s="527"/>
      <c r="L349" s="527"/>
      <c r="M349" s="527"/>
      <c r="N349" s="527"/>
      <c r="O349" s="528"/>
    </row>
    <row r="350" spans="1:15" s="3" customFormat="1" ht="15.75">
      <c r="A350" s="92" t="s">
        <v>58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s="3" customFormat="1" ht="23.25">
      <c r="A351" s="183" t="s">
        <v>196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s="3" customFormat="1" ht="47.25">
      <c r="A352" s="39" t="s">
        <v>2985</v>
      </c>
      <c r="B352" s="39" t="s">
        <v>580</v>
      </c>
      <c r="C352" s="39" t="s">
        <v>1930</v>
      </c>
      <c r="D352" s="40" t="s">
        <v>1931</v>
      </c>
      <c r="E352" s="40" t="s">
        <v>1932</v>
      </c>
      <c r="F352" s="40" t="s">
        <v>719</v>
      </c>
      <c r="G352" s="40" t="s">
        <v>2986</v>
      </c>
      <c r="H352" s="41" t="s">
        <v>2800</v>
      </c>
      <c r="I352" s="41" t="s">
        <v>2361</v>
      </c>
      <c r="J352" s="41" t="s">
        <v>2987</v>
      </c>
      <c r="K352" s="42" t="s">
        <v>4613</v>
      </c>
      <c r="L352" s="39" t="s">
        <v>2988</v>
      </c>
      <c r="M352" s="42" t="s">
        <v>2801</v>
      </c>
      <c r="N352" s="42" t="s">
        <v>1933</v>
      </c>
      <c r="O352" s="39" t="s">
        <v>1929</v>
      </c>
    </row>
    <row r="353" spans="1:15" s="3" customFormat="1" ht="31.5">
      <c r="A353" s="43">
        <v>47</v>
      </c>
      <c r="B353" s="45" t="s">
        <v>2588</v>
      </c>
      <c r="C353" s="55" t="s">
        <v>845</v>
      </c>
      <c r="D353" s="46" t="s">
        <v>2589</v>
      </c>
      <c r="E353" s="46" t="s">
        <v>2590</v>
      </c>
      <c r="F353" s="46" t="s">
        <v>846</v>
      </c>
      <c r="G353" s="46" t="s">
        <v>847</v>
      </c>
      <c r="H353" s="48">
        <v>1</v>
      </c>
      <c r="I353" s="49">
        <v>67.551</v>
      </c>
      <c r="J353" s="68">
        <v>0.1</v>
      </c>
      <c r="K353" s="58">
        <f aca="true" t="shared" si="24" ref="K353:K373">SUM(I353*100)/110</f>
        <v>61.410000000000004</v>
      </c>
      <c r="L353" s="69">
        <v>0</v>
      </c>
      <c r="M353" s="58">
        <f aca="true" t="shared" si="25" ref="M353:M362">SUM(K353-(K353*L353))</f>
        <v>61.410000000000004</v>
      </c>
      <c r="N353" s="58">
        <f aca="true" t="shared" si="26" ref="N353:N373">(M353/H353)</f>
        <v>61.410000000000004</v>
      </c>
      <c r="O353" s="50" t="s">
        <v>1771</v>
      </c>
    </row>
    <row r="354" spans="1:15" s="3" customFormat="1" ht="15.75">
      <c r="A354" s="43">
        <v>48</v>
      </c>
      <c r="B354" s="45" t="s">
        <v>2588</v>
      </c>
      <c r="C354" s="55" t="s">
        <v>848</v>
      </c>
      <c r="D354" s="46" t="s">
        <v>2589</v>
      </c>
      <c r="E354" s="46" t="s">
        <v>2966</v>
      </c>
      <c r="F354" s="46" t="s">
        <v>846</v>
      </c>
      <c r="G354" s="46" t="s">
        <v>849</v>
      </c>
      <c r="H354" s="48">
        <v>1</v>
      </c>
      <c r="I354" s="49">
        <v>111.76</v>
      </c>
      <c r="J354" s="68">
        <v>0.1</v>
      </c>
      <c r="K354" s="58">
        <f t="shared" si="24"/>
        <v>101.6</v>
      </c>
      <c r="L354" s="69">
        <v>0</v>
      </c>
      <c r="M354" s="58">
        <f t="shared" si="25"/>
        <v>101.6</v>
      </c>
      <c r="N354" s="58">
        <f t="shared" si="26"/>
        <v>101.6</v>
      </c>
      <c r="O354" s="50" t="s">
        <v>1771</v>
      </c>
    </row>
    <row r="355" spans="1:15" s="3" customFormat="1" ht="15.75">
      <c r="A355" s="43">
        <v>49</v>
      </c>
      <c r="B355" s="45" t="s">
        <v>2588</v>
      </c>
      <c r="C355" s="55" t="s">
        <v>850</v>
      </c>
      <c r="D355" s="46" t="s">
        <v>2589</v>
      </c>
      <c r="E355" s="46" t="s">
        <v>2289</v>
      </c>
      <c r="F355" s="46" t="s">
        <v>846</v>
      </c>
      <c r="G355" s="46" t="s">
        <v>851</v>
      </c>
      <c r="H355" s="48">
        <v>1</v>
      </c>
      <c r="I355" s="49">
        <v>197.538</v>
      </c>
      <c r="J355" s="68">
        <v>0.1</v>
      </c>
      <c r="K355" s="58">
        <f t="shared" si="24"/>
        <v>179.58</v>
      </c>
      <c r="L355" s="69">
        <v>0</v>
      </c>
      <c r="M355" s="58">
        <f t="shared" si="25"/>
        <v>179.58</v>
      </c>
      <c r="N355" s="58">
        <f t="shared" si="26"/>
        <v>179.58</v>
      </c>
      <c r="O355" s="50" t="s">
        <v>1771</v>
      </c>
    </row>
    <row r="356" spans="1:15" s="3" customFormat="1" ht="31.5">
      <c r="A356" s="43">
        <v>50</v>
      </c>
      <c r="B356" s="45" t="s">
        <v>2588</v>
      </c>
      <c r="C356" s="55" t="s">
        <v>852</v>
      </c>
      <c r="D356" s="46" t="s">
        <v>2589</v>
      </c>
      <c r="E356" s="46" t="s">
        <v>853</v>
      </c>
      <c r="F356" s="46" t="s">
        <v>846</v>
      </c>
      <c r="G356" s="46" t="s">
        <v>854</v>
      </c>
      <c r="H356" s="48">
        <v>1</v>
      </c>
      <c r="I356" s="49">
        <v>503.085</v>
      </c>
      <c r="J356" s="68">
        <v>0.1</v>
      </c>
      <c r="K356" s="58">
        <f t="shared" si="24"/>
        <v>457.35</v>
      </c>
      <c r="L356" s="69">
        <v>0</v>
      </c>
      <c r="M356" s="58">
        <f t="shared" si="25"/>
        <v>457.35</v>
      </c>
      <c r="N356" s="58">
        <f t="shared" si="26"/>
        <v>457.35</v>
      </c>
      <c r="O356" s="50" t="s">
        <v>1771</v>
      </c>
    </row>
    <row r="357" spans="1:15" s="3" customFormat="1" ht="31.5">
      <c r="A357" s="43">
        <v>52</v>
      </c>
      <c r="B357" s="45" t="s">
        <v>4474</v>
      </c>
      <c r="C357" s="55" t="s">
        <v>855</v>
      </c>
      <c r="D357" s="46" t="s">
        <v>4120</v>
      </c>
      <c r="E357" s="46" t="s">
        <v>4121</v>
      </c>
      <c r="F357" s="46" t="s">
        <v>846</v>
      </c>
      <c r="G357" s="46" t="s">
        <v>856</v>
      </c>
      <c r="H357" s="48">
        <v>10</v>
      </c>
      <c r="I357" s="290">
        <v>91.68</v>
      </c>
      <c r="J357" s="291">
        <v>0.1</v>
      </c>
      <c r="K357" s="85">
        <f t="shared" si="24"/>
        <v>83.34545454545454</v>
      </c>
      <c r="L357" s="83">
        <v>0.5007</v>
      </c>
      <c r="M357" s="85">
        <f t="shared" si="25"/>
        <v>41.61438545454545</v>
      </c>
      <c r="N357" s="293">
        <v>4.167</v>
      </c>
      <c r="O357" s="50" t="s">
        <v>1773</v>
      </c>
    </row>
    <row r="358" spans="1:15" s="3" customFormat="1" ht="15.75">
      <c r="A358" s="43">
        <v>58</v>
      </c>
      <c r="B358" s="44" t="s">
        <v>2742</v>
      </c>
      <c r="C358" s="45" t="s">
        <v>857</v>
      </c>
      <c r="D358" s="46" t="s">
        <v>2743</v>
      </c>
      <c r="E358" s="46" t="s">
        <v>2744</v>
      </c>
      <c r="F358" s="46" t="s">
        <v>846</v>
      </c>
      <c r="G358" s="46" t="s">
        <v>858</v>
      </c>
      <c r="H358" s="48">
        <v>6</v>
      </c>
      <c r="I358" s="49">
        <v>665.016</v>
      </c>
      <c r="J358" s="68">
        <v>0.1</v>
      </c>
      <c r="K358" s="58">
        <f t="shared" si="24"/>
        <v>604.56</v>
      </c>
      <c r="L358" s="69">
        <v>0.5</v>
      </c>
      <c r="M358" s="58">
        <f t="shared" si="25"/>
        <v>302.28</v>
      </c>
      <c r="N358" s="51">
        <f t="shared" si="26"/>
        <v>50.379999999999995</v>
      </c>
      <c r="O358" s="50" t="s">
        <v>1771</v>
      </c>
    </row>
    <row r="359" spans="1:15" s="3" customFormat="1" ht="15.75">
      <c r="A359" s="43">
        <v>100</v>
      </c>
      <c r="B359" s="44" t="s">
        <v>3078</v>
      </c>
      <c r="C359" s="55" t="s">
        <v>859</v>
      </c>
      <c r="D359" s="46" t="s">
        <v>3845</v>
      </c>
      <c r="E359" s="46" t="s">
        <v>3846</v>
      </c>
      <c r="F359" s="46" t="s">
        <v>846</v>
      </c>
      <c r="G359" s="46" t="s">
        <v>860</v>
      </c>
      <c r="H359" s="48">
        <v>1</v>
      </c>
      <c r="I359" s="290">
        <v>26.224</v>
      </c>
      <c r="J359" s="291">
        <v>0.1</v>
      </c>
      <c r="K359" s="85">
        <f t="shared" si="24"/>
        <v>23.84</v>
      </c>
      <c r="L359" s="83">
        <v>0.5</v>
      </c>
      <c r="M359" s="85">
        <f t="shared" si="25"/>
        <v>11.92</v>
      </c>
      <c r="N359" s="85">
        <v>14.31</v>
      </c>
      <c r="O359" s="50" t="s">
        <v>1771</v>
      </c>
    </row>
    <row r="360" spans="1:15" s="3" customFormat="1" ht="15.75">
      <c r="A360" s="43">
        <v>101</v>
      </c>
      <c r="B360" s="44" t="s">
        <v>2965</v>
      </c>
      <c r="C360" s="55" t="s">
        <v>861</v>
      </c>
      <c r="D360" s="46" t="s">
        <v>862</v>
      </c>
      <c r="E360" s="46" t="s">
        <v>863</v>
      </c>
      <c r="F360" s="46" t="s">
        <v>846</v>
      </c>
      <c r="G360" s="46" t="s">
        <v>864</v>
      </c>
      <c r="H360" s="48">
        <v>1</v>
      </c>
      <c r="I360" s="49">
        <v>48.29</v>
      </c>
      <c r="J360" s="68">
        <v>0.1</v>
      </c>
      <c r="K360" s="58">
        <f t="shared" si="24"/>
        <v>43.9</v>
      </c>
      <c r="L360" s="69">
        <v>0.2711</v>
      </c>
      <c r="M360" s="58">
        <f t="shared" si="25"/>
        <v>31.99871</v>
      </c>
      <c r="N360" s="58">
        <v>32</v>
      </c>
      <c r="O360" s="50" t="s">
        <v>4472</v>
      </c>
    </row>
    <row r="361" spans="1:15" s="3" customFormat="1" ht="15.75">
      <c r="A361" s="43">
        <v>125</v>
      </c>
      <c r="B361" s="44" t="s">
        <v>4974</v>
      </c>
      <c r="C361" s="55" t="s">
        <v>865</v>
      </c>
      <c r="D361" s="46" t="s">
        <v>4975</v>
      </c>
      <c r="E361" s="46" t="s">
        <v>2404</v>
      </c>
      <c r="F361" s="46" t="s">
        <v>846</v>
      </c>
      <c r="G361" s="46" t="s">
        <v>866</v>
      </c>
      <c r="H361" s="43">
        <v>15</v>
      </c>
      <c r="I361" s="290">
        <v>26.37</v>
      </c>
      <c r="J361" s="291">
        <v>0.1</v>
      </c>
      <c r="K361" s="85">
        <f t="shared" si="24"/>
        <v>23.972727272727273</v>
      </c>
      <c r="L361" s="83">
        <v>0.5</v>
      </c>
      <c r="M361" s="85">
        <f t="shared" si="25"/>
        <v>11.986363636363636</v>
      </c>
      <c r="N361" s="293">
        <v>1.0653</v>
      </c>
      <c r="O361" s="50" t="s">
        <v>4472</v>
      </c>
    </row>
    <row r="362" spans="1:15" s="3" customFormat="1" ht="31.5">
      <c r="A362" s="43">
        <v>165</v>
      </c>
      <c r="B362" s="45" t="s">
        <v>2603</v>
      </c>
      <c r="C362" s="55" t="s">
        <v>867</v>
      </c>
      <c r="D362" s="46" t="s">
        <v>3212</v>
      </c>
      <c r="E362" s="52" t="s">
        <v>3735</v>
      </c>
      <c r="F362" s="52" t="s">
        <v>846</v>
      </c>
      <c r="G362" s="52" t="s">
        <v>868</v>
      </c>
      <c r="H362" s="43">
        <v>4</v>
      </c>
      <c r="I362" s="49">
        <v>443.52</v>
      </c>
      <c r="J362" s="68">
        <v>0.1</v>
      </c>
      <c r="K362" s="51">
        <f t="shared" si="24"/>
        <v>403.2</v>
      </c>
      <c r="L362" s="69">
        <v>0.5</v>
      </c>
      <c r="M362" s="58">
        <f t="shared" si="25"/>
        <v>201.6</v>
      </c>
      <c r="N362" s="51">
        <f t="shared" si="26"/>
        <v>50.4</v>
      </c>
      <c r="O362" s="50" t="s">
        <v>1773</v>
      </c>
    </row>
    <row r="363" spans="1:15" s="3" customFormat="1" ht="31.5">
      <c r="A363" s="43">
        <v>166</v>
      </c>
      <c r="B363" s="45" t="s">
        <v>2603</v>
      </c>
      <c r="C363" s="55" t="s">
        <v>869</v>
      </c>
      <c r="D363" s="46" t="s">
        <v>1692</v>
      </c>
      <c r="E363" s="52" t="s">
        <v>3735</v>
      </c>
      <c r="F363" s="52" t="s">
        <v>846</v>
      </c>
      <c r="G363" s="52" t="s">
        <v>870</v>
      </c>
      <c r="H363" s="48">
        <v>6</v>
      </c>
      <c r="I363" s="49">
        <v>262.4155</v>
      </c>
      <c r="J363" s="68">
        <v>0.1</v>
      </c>
      <c r="K363" s="51">
        <f t="shared" si="24"/>
        <v>238.55954545454546</v>
      </c>
      <c r="L363" s="69">
        <v>0.5221</v>
      </c>
      <c r="M363" s="58">
        <v>114</v>
      </c>
      <c r="N363" s="51">
        <f t="shared" si="26"/>
        <v>19</v>
      </c>
      <c r="O363" s="50" t="s">
        <v>1773</v>
      </c>
    </row>
    <row r="364" spans="1:15" s="3" customFormat="1" ht="31.5">
      <c r="A364" s="43"/>
      <c r="B364" s="45"/>
      <c r="C364" s="55" t="s">
        <v>871</v>
      </c>
      <c r="D364" s="46"/>
      <c r="E364" s="52"/>
      <c r="F364" s="52" t="s">
        <v>846</v>
      </c>
      <c r="G364" s="52" t="s">
        <v>872</v>
      </c>
      <c r="H364" s="48">
        <v>4</v>
      </c>
      <c r="I364" s="49">
        <v>244.992</v>
      </c>
      <c r="J364" s="68">
        <v>0.1</v>
      </c>
      <c r="K364" s="51">
        <f t="shared" si="24"/>
        <v>222.72</v>
      </c>
      <c r="L364" s="69">
        <v>0.5797</v>
      </c>
      <c r="M364" s="58">
        <v>93.6</v>
      </c>
      <c r="N364" s="51">
        <f t="shared" si="26"/>
        <v>23.4</v>
      </c>
      <c r="O364" s="50" t="s">
        <v>1773</v>
      </c>
    </row>
    <row r="365" spans="1:15" s="3" customFormat="1" ht="31.5">
      <c r="A365" s="43"/>
      <c r="B365" s="45"/>
      <c r="C365" s="55" t="s">
        <v>873</v>
      </c>
      <c r="D365" s="46"/>
      <c r="E365" s="52"/>
      <c r="F365" s="52" t="s">
        <v>846</v>
      </c>
      <c r="G365" s="52" t="s">
        <v>874</v>
      </c>
      <c r="H365" s="48">
        <v>4</v>
      </c>
      <c r="I365" s="49">
        <v>324.94</v>
      </c>
      <c r="J365" s="68">
        <v>0.1</v>
      </c>
      <c r="K365" s="51">
        <f t="shared" si="24"/>
        <v>295.4</v>
      </c>
      <c r="L365" s="69">
        <v>0.5777</v>
      </c>
      <c r="M365" s="58">
        <v>124.76</v>
      </c>
      <c r="N365" s="51">
        <f t="shared" si="26"/>
        <v>31.19</v>
      </c>
      <c r="O365" s="50" t="s">
        <v>1773</v>
      </c>
    </row>
    <row r="366" spans="1:15" s="3" customFormat="1" ht="31.5">
      <c r="A366" s="43"/>
      <c r="B366" s="45"/>
      <c r="C366" s="55" t="s">
        <v>875</v>
      </c>
      <c r="D366" s="46"/>
      <c r="E366" s="52"/>
      <c r="F366" s="52" t="s">
        <v>846</v>
      </c>
      <c r="G366" s="52" t="s">
        <v>876</v>
      </c>
      <c r="H366" s="48">
        <v>2</v>
      </c>
      <c r="I366" s="49">
        <v>203.082</v>
      </c>
      <c r="J366" s="68">
        <v>0.1</v>
      </c>
      <c r="K366" s="51">
        <f t="shared" si="24"/>
        <v>184.62</v>
      </c>
      <c r="L366" s="69">
        <v>0.6252</v>
      </c>
      <c r="M366" s="58">
        <v>69.2</v>
      </c>
      <c r="N366" s="51">
        <f t="shared" si="26"/>
        <v>34.6</v>
      </c>
      <c r="O366" s="50" t="s">
        <v>1773</v>
      </c>
    </row>
    <row r="367" spans="1:15" s="3" customFormat="1" ht="31.5">
      <c r="A367" s="43"/>
      <c r="B367" s="45"/>
      <c r="C367" s="55" t="s">
        <v>877</v>
      </c>
      <c r="D367" s="46"/>
      <c r="E367" s="52"/>
      <c r="F367" s="52" t="s">
        <v>846</v>
      </c>
      <c r="G367" s="52" t="s">
        <v>878</v>
      </c>
      <c r="H367" s="48">
        <v>4</v>
      </c>
      <c r="I367" s="49">
        <v>349.976</v>
      </c>
      <c r="J367" s="68">
        <v>0.1</v>
      </c>
      <c r="K367" s="51">
        <f t="shared" si="24"/>
        <v>318.15999999999997</v>
      </c>
      <c r="L367" s="69">
        <v>0.5777</v>
      </c>
      <c r="M367" s="58">
        <v>134.36</v>
      </c>
      <c r="N367" s="51">
        <f t="shared" si="26"/>
        <v>33.59</v>
      </c>
      <c r="O367" s="50" t="s">
        <v>1773</v>
      </c>
    </row>
    <row r="368" spans="1:15" s="3" customFormat="1" ht="31.5">
      <c r="A368" s="43"/>
      <c r="B368" s="45"/>
      <c r="C368" s="55" t="s">
        <v>879</v>
      </c>
      <c r="D368" s="46"/>
      <c r="E368" s="52"/>
      <c r="F368" s="52" t="s">
        <v>846</v>
      </c>
      <c r="G368" s="52" t="s">
        <v>880</v>
      </c>
      <c r="H368" s="48">
        <v>4</v>
      </c>
      <c r="I368" s="49">
        <v>290.048</v>
      </c>
      <c r="J368" s="68">
        <v>0.1</v>
      </c>
      <c r="K368" s="51">
        <f t="shared" si="24"/>
        <v>263.68</v>
      </c>
      <c r="L368" s="69">
        <v>0.5763</v>
      </c>
      <c r="M368" s="58">
        <v>111.72</v>
      </c>
      <c r="N368" s="51">
        <f t="shared" si="26"/>
        <v>27.93</v>
      </c>
      <c r="O368" s="50" t="s">
        <v>1773</v>
      </c>
    </row>
    <row r="369" spans="1:15" s="3" customFormat="1" ht="31.5">
      <c r="A369" s="43"/>
      <c r="B369" s="45"/>
      <c r="C369" s="55" t="s">
        <v>881</v>
      </c>
      <c r="D369" s="46"/>
      <c r="E369" s="52"/>
      <c r="F369" s="52" t="s">
        <v>846</v>
      </c>
      <c r="G369" s="52" t="s">
        <v>882</v>
      </c>
      <c r="H369" s="48">
        <v>4</v>
      </c>
      <c r="I369" s="49">
        <v>374.968</v>
      </c>
      <c r="J369" s="68">
        <v>0.1</v>
      </c>
      <c r="K369" s="51">
        <f t="shared" si="24"/>
        <v>340.88000000000005</v>
      </c>
      <c r="L369" s="69">
        <v>0.5976</v>
      </c>
      <c r="M369" s="58">
        <v>137.16</v>
      </c>
      <c r="N369" s="51">
        <f t="shared" si="26"/>
        <v>34.29</v>
      </c>
      <c r="O369" s="50" t="s">
        <v>1773</v>
      </c>
    </row>
    <row r="370" spans="1:15" s="1" customFormat="1" ht="31.5">
      <c r="A370" s="43"/>
      <c r="B370" s="45"/>
      <c r="C370" s="55" t="s">
        <v>883</v>
      </c>
      <c r="D370" s="46"/>
      <c r="E370" s="52"/>
      <c r="F370" s="52" t="s">
        <v>846</v>
      </c>
      <c r="G370" s="52" t="s">
        <v>884</v>
      </c>
      <c r="H370" s="48">
        <v>2</v>
      </c>
      <c r="I370" s="49">
        <v>234.366</v>
      </c>
      <c r="J370" s="68">
        <v>0.1</v>
      </c>
      <c r="K370" s="51">
        <f t="shared" si="24"/>
        <v>213.06000000000003</v>
      </c>
      <c r="L370" s="69">
        <v>0.6432</v>
      </c>
      <c r="M370" s="58">
        <v>76.02</v>
      </c>
      <c r="N370" s="51">
        <f t="shared" si="26"/>
        <v>38.01</v>
      </c>
      <c r="O370" s="50" t="s">
        <v>1773</v>
      </c>
    </row>
    <row r="371" spans="1:15" s="4" customFormat="1" ht="31.5">
      <c r="A371" s="43"/>
      <c r="B371" s="45"/>
      <c r="C371" s="55" t="s">
        <v>885</v>
      </c>
      <c r="D371" s="46"/>
      <c r="E371" s="52"/>
      <c r="F371" s="52" t="s">
        <v>846</v>
      </c>
      <c r="G371" s="52" t="s">
        <v>886</v>
      </c>
      <c r="H371" s="48">
        <v>6</v>
      </c>
      <c r="I371" s="49">
        <v>360.03</v>
      </c>
      <c r="J371" s="68">
        <v>0.1</v>
      </c>
      <c r="K371" s="51">
        <f t="shared" si="24"/>
        <v>327.3</v>
      </c>
      <c r="L371" s="69">
        <v>0.5769</v>
      </c>
      <c r="M371" s="58">
        <v>138.48</v>
      </c>
      <c r="N371" s="51">
        <f t="shared" si="26"/>
        <v>23.08</v>
      </c>
      <c r="O371" s="50" t="s">
        <v>1773</v>
      </c>
    </row>
    <row r="372" spans="1:15" s="4" customFormat="1" ht="31.5">
      <c r="A372" s="43"/>
      <c r="B372" s="45"/>
      <c r="C372" s="55" t="s">
        <v>887</v>
      </c>
      <c r="D372" s="46"/>
      <c r="E372" s="52"/>
      <c r="F372" s="52" t="s">
        <v>846</v>
      </c>
      <c r="G372" s="52" t="s">
        <v>888</v>
      </c>
      <c r="H372" s="48">
        <v>4</v>
      </c>
      <c r="I372" s="49">
        <v>268.923</v>
      </c>
      <c r="J372" s="68">
        <v>0.1</v>
      </c>
      <c r="K372" s="51">
        <f t="shared" si="24"/>
        <v>244.47545454545454</v>
      </c>
      <c r="L372" s="69">
        <v>0.5746</v>
      </c>
      <c r="M372" s="58">
        <f>SUM(K372-(K372*L372))</f>
        <v>103.99985836363635</v>
      </c>
      <c r="N372" s="51">
        <f t="shared" si="26"/>
        <v>25.999964590909087</v>
      </c>
      <c r="O372" s="50" t="s">
        <v>1773</v>
      </c>
    </row>
    <row r="373" spans="1:15" s="4" customFormat="1" ht="31.5">
      <c r="A373" s="43"/>
      <c r="B373" s="45"/>
      <c r="C373" s="55" t="s">
        <v>889</v>
      </c>
      <c r="D373" s="46"/>
      <c r="E373" s="52"/>
      <c r="F373" s="52" t="s">
        <v>846</v>
      </c>
      <c r="G373" s="52" t="s">
        <v>890</v>
      </c>
      <c r="H373" s="48">
        <v>4</v>
      </c>
      <c r="I373" s="49">
        <v>351.298001</v>
      </c>
      <c r="J373" s="68">
        <v>0.1</v>
      </c>
      <c r="K373" s="51">
        <f t="shared" si="24"/>
        <v>319.3618190909091</v>
      </c>
      <c r="L373" s="69">
        <v>0.5992</v>
      </c>
      <c r="M373" s="58">
        <v>128</v>
      </c>
      <c r="N373" s="51">
        <f t="shared" si="26"/>
        <v>32</v>
      </c>
      <c r="O373" s="50" t="s">
        <v>1773</v>
      </c>
    </row>
    <row r="374" spans="1:15" s="4" customFormat="1" ht="13.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4" customFormat="1" ht="26.25" thickBot="1">
      <c r="A375" s="526" t="s">
        <v>3408</v>
      </c>
      <c r="B375" s="527"/>
      <c r="C375" s="527"/>
      <c r="D375" s="527"/>
      <c r="E375" s="527"/>
      <c r="F375" s="527"/>
      <c r="G375" s="527"/>
      <c r="H375" s="527"/>
      <c r="I375" s="527"/>
      <c r="J375" s="527"/>
      <c r="K375" s="527"/>
      <c r="L375" s="527"/>
      <c r="M375" s="527"/>
      <c r="N375" s="527"/>
      <c r="O375" s="528"/>
    </row>
    <row r="376" spans="1:15" s="4" customFormat="1" ht="15">
      <c r="A376" s="248" t="s">
        <v>3405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78"/>
      <c r="O376" s="1"/>
    </row>
    <row r="377" spans="1:14" s="1" customFormat="1" ht="15.75">
      <c r="A377" s="259" t="s">
        <v>489</v>
      </c>
      <c r="N377" s="78"/>
    </row>
    <row r="378" spans="1:15" s="4" customFormat="1" ht="23.25">
      <c r="A378" s="260" t="s">
        <v>330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78"/>
      <c r="O378" s="1"/>
    </row>
    <row r="379" spans="1:15" s="1" customFormat="1" ht="47.25">
      <c r="A379" s="39" t="s">
        <v>2985</v>
      </c>
      <c r="B379" s="39" t="s">
        <v>580</v>
      </c>
      <c r="C379" s="39" t="s">
        <v>1930</v>
      </c>
      <c r="D379" s="40" t="s">
        <v>1931</v>
      </c>
      <c r="E379" s="40" t="s">
        <v>1932</v>
      </c>
      <c r="F379" s="40" t="s">
        <v>4276</v>
      </c>
      <c r="G379" s="40" t="s">
        <v>2986</v>
      </c>
      <c r="H379" s="41" t="s">
        <v>2800</v>
      </c>
      <c r="I379" s="41" t="s">
        <v>2361</v>
      </c>
      <c r="J379" s="41" t="s">
        <v>2987</v>
      </c>
      <c r="K379" s="42" t="s">
        <v>4613</v>
      </c>
      <c r="L379" s="39" t="s">
        <v>2988</v>
      </c>
      <c r="M379" s="42" t="s">
        <v>2801</v>
      </c>
      <c r="N379" s="42" t="s">
        <v>1933</v>
      </c>
      <c r="O379" s="39" t="s">
        <v>1929</v>
      </c>
    </row>
    <row r="380" spans="1:15" s="4" customFormat="1" ht="15.75">
      <c r="A380" s="43">
        <v>890</v>
      </c>
      <c r="B380" s="45" t="s">
        <v>5516</v>
      </c>
      <c r="C380" s="45" t="s">
        <v>1850</v>
      </c>
      <c r="D380" s="46" t="s">
        <v>5517</v>
      </c>
      <c r="E380" s="46" t="s">
        <v>5518</v>
      </c>
      <c r="F380" s="47" t="s">
        <v>3611</v>
      </c>
      <c r="G380" s="46" t="s">
        <v>4165</v>
      </c>
      <c r="H380" s="48">
        <v>50</v>
      </c>
      <c r="I380" s="49">
        <v>11.43</v>
      </c>
      <c r="J380" s="68">
        <v>0.1</v>
      </c>
      <c r="K380" s="49">
        <f aca="true" t="shared" si="27" ref="K380:K401">SUM(I380*100)/110</f>
        <v>10.39090909090909</v>
      </c>
      <c r="L380" s="69">
        <v>0.8929</v>
      </c>
      <c r="M380" s="58">
        <f aca="true" t="shared" si="28" ref="M380:M401">SUM(K380-(K380*L380))</f>
        <v>1.112866363636364</v>
      </c>
      <c r="N380" s="51">
        <f aca="true" t="shared" si="29" ref="N380:N401">(M380/H380)</f>
        <v>0.022257327272727282</v>
      </c>
      <c r="O380" s="50" t="s">
        <v>4472</v>
      </c>
    </row>
    <row r="381" spans="1:15" s="1" customFormat="1" ht="15.75">
      <c r="A381" s="43">
        <v>892</v>
      </c>
      <c r="B381" s="45" t="s">
        <v>5516</v>
      </c>
      <c r="C381" s="45" t="s">
        <v>1851</v>
      </c>
      <c r="D381" s="46" t="s">
        <v>5199</v>
      </c>
      <c r="E381" s="46" t="s">
        <v>5521</v>
      </c>
      <c r="F381" s="47" t="s">
        <v>3611</v>
      </c>
      <c r="G381" s="46" t="s">
        <v>4135</v>
      </c>
      <c r="H381" s="48">
        <v>14</v>
      </c>
      <c r="I381" s="49">
        <v>7.16996</v>
      </c>
      <c r="J381" s="68">
        <v>0.1</v>
      </c>
      <c r="K381" s="49">
        <f t="shared" si="27"/>
        <v>6.518145454545454</v>
      </c>
      <c r="L381" s="69">
        <v>0.9489</v>
      </c>
      <c r="M381" s="58">
        <f t="shared" si="28"/>
        <v>0.3330772327272733</v>
      </c>
      <c r="N381" s="51">
        <f t="shared" si="29"/>
        <v>0.02379123090909095</v>
      </c>
      <c r="O381" s="50" t="s">
        <v>4472</v>
      </c>
    </row>
    <row r="382" spans="1:15" s="1" customFormat="1" ht="15.75">
      <c r="A382" s="43">
        <v>893</v>
      </c>
      <c r="B382" s="45" t="s">
        <v>5516</v>
      </c>
      <c r="C382" s="45" t="s">
        <v>2005</v>
      </c>
      <c r="D382" s="46" t="s">
        <v>5199</v>
      </c>
      <c r="E382" s="46" t="s">
        <v>5522</v>
      </c>
      <c r="F382" s="47" t="s">
        <v>3611</v>
      </c>
      <c r="G382" s="46" t="s">
        <v>4164</v>
      </c>
      <c r="H382" s="48">
        <v>14</v>
      </c>
      <c r="I382" s="49">
        <v>9.66</v>
      </c>
      <c r="J382" s="68">
        <v>0.1</v>
      </c>
      <c r="K382" s="49">
        <f t="shared" si="27"/>
        <v>8.781818181818181</v>
      </c>
      <c r="L382" s="69">
        <v>0.9391</v>
      </c>
      <c r="M382" s="58">
        <f t="shared" si="28"/>
        <v>0.5348127272727261</v>
      </c>
      <c r="N382" s="51">
        <f t="shared" si="29"/>
        <v>0.03820090909090901</v>
      </c>
      <c r="O382" s="50" t="s">
        <v>4472</v>
      </c>
    </row>
    <row r="383" spans="1:15" s="1" customFormat="1" ht="15.75">
      <c r="A383" s="43">
        <v>16</v>
      </c>
      <c r="B383" s="44" t="s">
        <v>4803</v>
      </c>
      <c r="C383" s="55" t="s">
        <v>3613</v>
      </c>
      <c r="D383" s="46" t="s">
        <v>4691</v>
      </c>
      <c r="E383" s="46" t="s">
        <v>4692</v>
      </c>
      <c r="F383" s="47" t="s">
        <v>3611</v>
      </c>
      <c r="G383" s="46" t="s">
        <v>670</v>
      </c>
      <c r="H383" s="48">
        <v>30</v>
      </c>
      <c r="I383" s="49">
        <v>3.35</v>
      </c>
      <c r="J383" s="68">
        <v>0.1</v>
      </c>
      <c r="K383" s="49">
        <f t="shared" si="27"/>
        <v>3.0454545454545454</v>
      </c>
      <c r="L383" s="69">
        <v>0.5005</v>
      </c>
      <c r="M383" s="49">
        <f t="shared" si="28"/>
        <v>1.5212045454545455</v>
      </c>
      <c r="N383" s="51">
        <f t="shared" si="29"/>
        <v>0.050706818181818186</v>
      </c>
      <c r="O383" s="50" t="s">
        <v>1773</v>
      </c>
    </row>
    <row r="384" spans="1:15" s="4" customFormat="1" ht="15.75">
      <c r="A384" s="43">
        <v>399</v>
      </c>
      <c r="B384" s="45" t="s">
        <v>3297</v>
      </c>
      <c r="C384" s="55" t="s">
        <v>4309</v>
      </c>
      <c r="D384" s="46" t="s">
        <v>3298</v>
      </c>
      <c r="E384" s="46" t="s">
        <v>3299</v>
      </c>
      <c r="F384" s="47" t="s">
        <v>3611</v>
      </c>
      <c r="G384" s="47" t="s">
        <v>4310</v>
      </c>
      <c r="H384" s="48">
        <v>1</v>
      </c>
      <c r="I384" s="125">
        <v>8.74</v>
      </c>
      <c r="J384" s="68">
        <v>0.1</v>
      </c>
      <c r="K384" s="49">
        <f t="shared" si="27"/>
        <v>7.945454545454545</v>
      </c>
      <c r="L384" s="69">
        <v>0.5005</v>
      </c>
      <c r="M384" s="49">
        <f t="shared" si="28"/>
        <v>3.9687545454545456</v>
      </c>
      <c r="N384" s="58">
        <f t="shared" si="29"/>
        <v>3.9687545454545456</v>
      </c>
      <c r="O384" s="50" t="s">
        <v>4472</v>
      </c>
    </row>
    <row r="385" spans="1:15" s="4" customFormat="1" ht="15.75">
      <c r="A385" s="43">
        <v>866</v>
      </c>
      <c r="B385" s="44" t="s">
        <v>3538</v>
      </c>
      <c r="C385" s="55" t="s">
        <v>1848</v>
      </c>
      <c r="D385" s="46" t="s">
        <v>626</v>
      </c>
      <c r="E385" s="46" t="s">
        <v>627</v>
      </c>
      <c r="F385" s="47" t="s">
        <v>3611</v>
      </c>
      <c r="G385" s="46" t="s">
        <v>1849</v>
      </c>
      <c r="H385" s="48">
        <v>5</v>
      </c>
      <c r="I385" s="49">
        <v>22.954</v>
      </c>
      <c r="J385" s="68">
        <v>0.1</v>
      </c>
      <c r="K385" s="49">
        <f t="shared" si="27"/>
        <v>20.867272727272727</v>
      </c>
      <c r="L385" s="69">
        <v>0.8282</v>
      </c>
      <c r="M385" s="49">
        <f t="shared" si="28"/>
        <v>3.584997454545455</v>
      </c>
      <c r="N385" s="51">
        <f t="shared" si="29"/>
        <v>0.716999490909091</v>
      </c>
      <c r="O385" s="50" t="s">
        <v>4472</v>
      </c>
    </row>
    <row r="386" spans="1:15" s="4" customFormat="1" ht="15.75">
      <c r="A386" s="43">
        <v>334</v>
      </c>
      <c r="B386" s="45" t="s">
        <v>2287</v>
      </c>
      <c r="C386" s="45" t="s">
        <v>3612</v>
      </c>
      <c r="D386" s="46" t="s">
        <v>2288</v>
      </c>
      <c r="E386" s="46" t="s">
        <v>4909</v>
      </c>
      <c r="F386" s="47" t="s">
        <v>3611</v>
      </c>
      <c r="G386" s="47" t="s">
        <v>4308</v>
      </c>
      <c r="H386" s="48">
        <v>20</v>
      </c>
      <c r="I386" s="49">
        <v>6.35</v>
      </c>
      <c r="J386" s="68">
        <v>0.1</v>
      </c>
      <c r="K386" s="49">
        <f t="shared" si="27"/>
        <v>5.7727272727272725</v>
      </c>
      <c r="L386" s="69">
        <v>0.5011</v>
      </c>
      <c r="M386" s="49">
        <f t="shared" si="28"/>
        <v>2.8800136363636364</v>
      </c>
      <c r="N386" s="51">
        <f t="shared" si="29"/>
        <v>0.14400068181818182</v>
      </c>
      <c r="O386" s="50" t="s">
        <v>1773</v>
      </c>
    </row>
    <row r="387" spans="1:15" s="4" customFormat="1" ht="15.75">
      <c r="A387" s="43">
        <v>998</v>
      </c>
      <c r="B387" s="45" t="s">
        <v>3495</v>
      </c>
      <c r="C387" s="55" t="s">
        <v>4172</v>
      </c>
      <c r="D387" s="46" t="s">
        <v>3496</v>
      </c>
      <c r="E387" s="46" t="s">
        <v>3269</v>
      </c>
      <c r="F387" s="47" t="s">
        <v>3611</v>
      </c>
      <c r="G387" s="46" t="s">
        <v>4170</v>
      </c>
      <c r="H387" s="48">
        <v>10</v>
      </c>
      <c r="I387" s="49">
        <v>6.45</v>
      </c>
      <c r="J387" s="68">
        <v>0.1</v>
      </c>
      <c r="K387" s="49">
        <f t="shared" si="27"/>
        <v>5.863636363636363</v>
      </c>
      <c r="L387" s="69">
        <v>0.5924</v>
      </c>
      <c r="M387" s="49">
        <f t="shared" si="28"/>
        <v>2.3900181818181814</v>
      </c>
      <c r="N387" s="51">
        <f t="shared" si="29"/>
        <v>0.23900181818181815</v>
      </c>
      <c r="O387" s="50" t="s">
        <v>1773</v>
      </c>
    </row>
    <row r="388" spans="1:15" s="4" customFormat="1" ht="15.75">
      <c r="A388" s="43">
        <v>999</v>
      </c>
      <c r="B388" s="45" t="s">
        <v>3495</v>
      </c>
      <c r="C388" s="55" t="s">
        <v>4173</v>
      </c>
      <c r="D388" s="46" t="s">
        <v>3496</v>
      </c>
      <c r="E388" s="46" t="s">
        <v>3497</v>
      </c>
      <c r="F388" s="47" t="s">
        <v>3611</v>
      </c>
      <c r="G388" s="46" t="s">
        <v>4171</v>
      </c>
      <c r="H388" s="48">
        <v>6</v>
      </c>
      <c r="I388" s="49">
        <v>5.4</v>
      </c>
      <c r="J388" s="68">
        <v>0.1</v>
      </c>
      <c r="K388" s="49">
        <f t="shared" si="27"/>
        <v>4.909090909090909</v>
      </c>
      <c r="L388" s="69">
        <v>0.5925</v>
      </c>
      <c r="M388" s="49">
        <f t="shared" si="28"/>
        <v>2.0004545454545455</v>
      </c>
      <c r="N388" s="51">
        <f t="shared" si="29"/>
        <v>0.33340909090909093</v>
      </c>
      <c r="O388" s="50" t="s">
        <v>1773</v>
      </c>
    </row>
    <row r="389" spans="1:15" s="4" customFormat="1" ht="15.75">
      <c r="A389" s="43">
        <v>1181</v>
      </c>
      <c r="B389" s="45" t="s">
        <v>5720</v>
      </c>
      <c r="C389" s="55" t="s">
        <v>4176</v>
      </c>
      <c r="D389" s="46" t="s">
        <v>2286</v>
      </c>
      <c r="E389" s="46" t="s">
        <v>4058</v>
      </c>
      <c r="F389" s="47" t="s">
        <v>3611</v>
      </c>
      <c r="G389" s="46" t="s">
        <v>4177</v>
      </c>
      <c r="H389" s="48">
        <v>20</v>
      </c>
      <c r="I389" s="49">
        <v>7.75</v>
      </c>
      <c r="J389" s="68">
        <v>0.1</v>
      </c>
      <c r="K389" s="49">
        <f>SUM(I389*100)/110</f>
        <v>7.045454545454546</v>
      </c>
      <c r="L389" s="69">
        <v>0.5543</v>
      </c>
      <c r="M389" s="49">
        <f>SUM(K389-(K389*L389))</f>
        <v>3.140159090909091</v>
      </c>
      <c r="N389" s="51">
        <f>(M389/H389)</f>
        <v>0.15700795454545455</v>
      </c>
      <c r="O389" s="50" t="s">
        <v>1773</v>
      </c>
    </row>
    <row r="390" spans="1:15" s="4" customFormat="1" ht="15.75">
      <c r="A390" s="43">
        <v>1182</v>
      </c>
      <c r="B390" s="45" t="s">
        <v>5718</v>
      </c>
      <c r="C390" s="55" t="s">
        <v>4178</v>
      </c>
      <c r="D390" s="46" t="s">
        <v>5719</v>
      </c>
      <c r="E390" s="46" t="s">
        <v>3635</v>
      </c>
      <c r="F390" s="47" t="s">
        <v>3611</v>
      </c>
      <c r="G390" s="46" t="s">
        <v>4179</v>
      </c>
      <c r="H390" s="48">
        <v>6</v>
      </c>
      <c r="I390" s="49">
        <v>11.55</v>
      </c>
      <c r="J390" s="68">
        <v>0.1</v>
      </c>
      <c r="K390" s="49">
        <f t="shared" si="27"/>
        <v>10.5</v>
      </c>
      <c r="L390" s="69">
        <v>0.5</v>
      </c>
      <c r="M390" s="49">
        <f t="shared" si="28"/>
        <v>5.25</v>
      </c>
      <c r="N390" s="51">
        <f t="shared" si="29"/>
        <v>0.875</v>
      </c>
      <c r="O390" s="50" t="s">
        <v>1773</v>
      </c>
    </row>
    <row r="391" spans="1:15" s="1" customFormat="1" ht="31.5">
      <c r="A391" s="43">
        <v>321</v>
      </c>
      <c r="B391" s="45" t="s">
        <v>5720</v>
      </c>
      <c r="C391" s="55" t="s">
        <v>4305</v>
      </c>
      <c r="D391" s="46" t="s">
        <v>4614</v>
      </c>
      <c r="E391" s="52" t="s">
        <v>2145</v>
      </c>
      <c r="F391" s="47" t="s">
        <v>3611</v>
      </c>
      <c r="G391" s="47" t="s">
        <v>4306</v>
      </c>
      <c r="H391" s="48">
        <v>6</v>
      </c>
      <c r="I391" s="49">
        <v>11.349</v>
      </c>
      <c r="J391" s="68">
        <v>0.1</v>
      </c>
      <c r="K391" s="49">
        <f t="shared" si="27"/>
        <v>10.317272727272728</v>
      </c>
      <c r="L391" s="69">
        <v>0.5764</v>
      </c>
      <c r="M391" s="49">
        <f t="shared" si="28"/>
        <v>4.370396727272728</v>
      </c>
      <c r="N391" s="51">
        <f t="shared" si="29"/>
        <v>0.7283994545454546</v>
      </c>
      <c r="O391" s="50" t="s">
        <v>1773</v>
      </c>
    </row>
    <row r="392" spans="1:15" s="1" customFormat="1" ht="15.75">
      <c r="A392" s="43">
        <v>317</v>
      </c>
      <c r="B392" s="45" t="s">
        <v>4683</v>
      </c>
      <c r="C392" s="45" t="s">
        <v>4301</v>
      </c>
      <c r="D392" s="46" t="s">
        <v>4684</v>
      </c>
      <c r="E392" s="46" t="s">
        <v>4685</v>
      </c>
      <c r="F392" s="47" t="s">
        <v>3611</v>
      </c>
      <c r="G392" s="47" t="s">
        <v>4302</v>
      </c>
      <c r="H392" s="48">
        <v>1</v>
      </c>
      <c r="I392" s="49">
        <v>7.2</v>
      </c>
      <c r="J392" s="68">
        <v>0.1</v>
      </c>
      <c r="K392" s="49">
        <f t="shared" si="27"/>
        <v>6.545454545454546</v>
      </c>
      <c r="L392" s="69">
        <v>0.5967</v>
      </c>
      <c r="M392" s="49">
        <f t="shared" si="28"/>
        <v>2.6397818181818185</v>
      </c>
      <c r="N392" s="58">
        <f t="shared" si="29"/>
        <v>2.6397818181818185</v>
      </c>
      <c r="O392" s="50" t="s">
        <v>1773</v>
      </c>
    </row>
    <row r="393" spans="1:15" s="1" customFormat="1" ht="15.75">
      <c r="A393" s="43">
        <v>17</v>
      </c>
      <c r="B393" s="45" t="s">
        <v>4690</v>
      </c>
      <c r="C393" s="55" t="s">
        <v>671</v>
      </c>
      <c r="D393" s="46" t="s">
        <v>4691</v>
      </c>
      <c r="E393" s="46" t="s">
        <v>4408</v>
      </c>
      <c r="F393" s="47" t="s">
        <v>3611</v>
      </c>
      <c r="G393" s="46" t="s">
        <v>672</v>
      </c>
      <c r="H393" s="48">
        <v>30</v>
      </c>
      <c r="I393" s="49">
        <v>2.32</v>
      </c>
      <c r="J393" s="68">
        <v>0.1</v>
      </c>
      <c r="K393" s="49">
        <f t="shared" si="27"/>
        <v>2.109090909090909</v>
      </c>
      <c r="L393" s="69">
        <v>0.5021</v>
      </c>
      <c r="M393" s="49">
        <f t="shared" si="28"/>
        <v>1.0501163636363635</v>
      </c>
      <c r="N393" s="51">
        <f t="shared" si="29"/>
        <v>0.035003878787878785</v>
      </c>
      <c r="O393" s="50" t="s">
        <v>4472</v>
      </c>
    </row>
    <row r="394" spans="1:15" s="2" customFormat="1" ht="31.5">
      <c r="A394" s="43">
        <v>266</v>
      </c>
      <c r="B394" s="44" t="s">
        <v>3415</v>
      </c>
      <c r="C394" s="55" t="s">
        <v>5007</v>
      </c>
      <c r="D394" s="46" t="s">
        <v>3416</v>
      </c>
      <c r="E394" s="46" t="s">
        <v>2516</v>
      </c>
      <c r="F394" s="47" t="s">
        <v>3611</v>
      </c>
      <c r="G394" s="47" t="s">
        <v>5011</v>
      </c>
      <c r="H394" s="43">
        <v>10</v>
      </c>
      <c r="I394" s="49">
        <v>7.897</v>
      </c>
      <c r="J394" s="68">
        <v>0.1</v>
      </c>
      <c r="K394" s="49">
        <f t="shared" si="27"/>
        <v>7.17909090909091</v>
      </c>
      <c r="L394" s="69">
        <v>0.7046</v>
      </c>
      <c r="M394" s="49">
        <f t="shared" si="28"/>
        <v>2.1207034545454544</v>
      </c>
      <c r="N394" s="51">
        <f t="shared" si="29"/>
        <v>0.21207034545454545</v>
      </c>
      <c r="O394" s="50" t="s">
        <v>4472</v>
      </c>
    </row>
    <row r="395" spans="1:15" s="1" customFormat="1" ht="31.5">
      <c r="A395" s="43">
        <v>268</v>
      </c>
      <c r="B395" s="44" t="s">
        <v>3415</v>
      </c>
      <c r="C395" s="55" t="s">
        <v>5008</v>
      </c>
      <c r="D395" s="46" t="s">
        <v>3416</v>
      </c>
      <c r="E395" s="46" t="s">
        <v>5791</v>
      </c>
      <c r="F395" s="47" t="s">
        <v>3611</v>
      </c>
      <c r="G395" s="47" t="s">
        <v>5012</v>
      </c>
      <c r="H395" s="43">
        <v>12</v>
      </c>
      <c r="I395" s="49">
        <v>26.3445</v>
      </c>
      <c r="J395" s="68">
        <v>0.1</v>
      </c>
      <c r="K395" s="49">
        <f t="shared" si="27"/>
        <v>23.949545454545454</v>
      </c>
      <c r="L395" s="69">
        <v>0.6949</v>
      </c>
      <c r="M395" s="49">
        <f t="shared" si="28"/>
        <v>7.30700631818182</v>
      </c>
      <c r="N395" s="51">
        <f t="shared" si="29"/>
        <v>0.6089171931818184</v>
      </c>
      <c r="O395" s="50" t="s">
        <v>4472</v>
      </c>
    </row>
    <row r="396" spans="1:15" s="1" customFormat="1" ht="15.75">
      <c r="A396" s="43">
        <v>269</v>
      </c>
      <c r="B396" s="44" t="s">
        <v>3415</v>
      </c>
      <c r="C396" s="55" t="s">
        <v>5009</v>
      </c>
      <c r="D396" s="46" t="s">
        <v>3416</v>
      </c>
      <c r="E396" s="46" t="s">
        <v>3417</v>
      </c>
      <c r="F396" s="47" t="s">
        <v>3611</v>
      </c>
      <c r="G396" s="47" t="s">
        <v>3717</v>
      </c>
      <c r="H396" s="48">
        <v>1</v>
      </c>
      <c r="I396" s="49">
        <v>27.7695</v>
      </c>
      <c r="J396" s="68">
        <v>0.1</v>
      </c>
      <c r="K396" s="49">
        <f t="shared" si="27"/>
        <v>25.245</v>
      </c>
      <c r="L396" s="69">
        <v>0.6634</v>
      </c>
      <c r="M396" s="49">
        <f t="shared" si="28"/>
        <v>8.497467</v>
      </c>
      <c r="N396" s="58">
        <f t="shared" si="29"/>
        <v>8.497467</v>
      </c>
      <c r="O396" s="50" t="s">
        <v>1771</v>
      </c>
    </row>
    <row r="397" spans="1:15" s="1" customFormat="1" ht="15.75">
      <c r="A397" s="43">
        <v>270</v>
      </c>
      <c r="B397" s="44" t="s">
        <v>3415</v>
      </c>
      <c r="C397" s="55" t="s">
        <v>5010</v>
      </c>
      <c r="D397" s="46" t="s">
        <v>3416</v>
      </c>
      <c r="E397" s="46" t="s">
        <v>4028</v>
      </c>
      <c r="F397" s="47" t="s">
        <v>3611</v>
      </c>
      <c r="G397" s="47" t="s">
        <v>3718</v>
      </c>
      <c r="H397" s="48">
        <v>1</v>
      </c>
      <c r="I397" s="49">
        <v>63.1306</v>
      </c>
      <c r="J397" s="68">
        <v>0.1</v>
      </c>
      <c r="K397" s="49">
        <f t="shared" si="27"/>
        <v>57.39145454545455</v>
      </c>
      <c r="L397" s="69">
        <v>0.6863</v>
      </c>
      <c r="M397" s="49">
        <f t="shared" si="28"/>
        <v>18.00369929090909</v>
      </c>
      <c r="N397" s="58">
        <f t="shared" si="29"/>
        <v>18.00369929090909</v>
      </c>
      <c r="O397" s="50" t="s">
        <v>1771</v>
      </c>
    </row>
    <row r="398" spans="1:15" s="1" customFormat="1" ht="15.75">
      <c r="A398" s="43">
        <v>306</v>
      </c>
      <c r="B398" s="44" t="s">
        <v>3719</v>
      </c>
      <c r="C398" s="45" t="s">
        <v>4299</v>
      </c>
      <c r="D398" s="46" t="s">
        <v>5283</v>
      </c>
      <c r="E398" s="46" t="s">
        <v>4456</v>
      </c>
      <c r="F398" s="47" t="s">
        <v>3611</v>
      </c>
      <c r="G398" s="72" t="s">
        <v>4300</v>
      </c>
      <c r="H398" s="43">
        <v>30</v>
      </c>
      <c r="I398" s="49">
        <v>3.59</v>
      </c>
      <c r="J398" s="68">
        <v>0.1</v>
      </c>
      <c r="K398" s="49">
        <f t="shared" si="27"/>
        <v>3.2636363636363637</v>
      </c>
      <c r="L398" s="69">
        <v>0.524</v>
      </c>
      <c r="M398" s="49">
        <f t="shared" si="28"/>
        <v>1.553490909090909</v>
      </c>
      <c r="N398" s="51">
        <f t="shared" si="29"/>
        <v>0.0517830303030303</v>
      </c>
      <c r="O398" s="50" t="s">
        <v>4472</v>
      </c>
    </row>
    <row r="399" spans="1:15" s="1" customFormat="1" ht="15.75">
      <c r="A399" s="43">
        <v>1208</v>
      </c>
      <c r="B399" s="45" t="s">
        <v>3498</v>
      </c>
      <c r="C399" s="55" t="s">
        <v>4180</v>
      </c>
      <c r="D399" s="46" t="s">
        <v>3499</v>
      </c>
      <c r="E399" s="46" t="s">
        <v>4332</v>
      </c>
      <c r="F399" s="47" t="s">
        <v>3611</v>
      </c>
      <c r="G399" s="67" t="s">
        <v>4181</v>
      </c>
      <c r="H399" s="60">
        <v>30</v>
      </c>
      <c r="I399" s="49">
        <v>8.55</v>
      </c>
      <c r="J399" s="68">
        <v>0.1</v>
      </c>
      <c r="K399" s="49">
        <f t="shared" si="27"/>
        <v>7.772727272727273</v>
      </c>
      <c r="L399" s="69">
        <v>0.5006</v>
      </c>
      <c r="M399" s="58">
        <f t="shared" si="28"/>
        <v>3.8817</v>
      </c>
      <c r="N399" s="51">
        <f t="shared" si="29"/>
        <v>0.12939</v>
      </c>
      <c r="O399" s="50" t="s">
        <v>1773</v>
      </c>
    </row>
    <row r="400" spans="1:15" s="1" customFormat="1" ht="15.75">
      <c r="A400" s="43">
        <v>1209</v>
      </c>
      <c r="B400" s="45" t="s">
        <v>3498</v>
      </c>
      <c r="C400" s="55" t="s">
        <v>4183</v>
      </c>
      <c r="D400" s="46" t="s">
        <v>5317</v>
      </c>
      <c r="E400" s="46" t="s">
        <v>5318</v>
      </c>
      <c r="F400" s="47" t="s">
        <v>3611</v>
      </c>
      <c r="G400" s="67" t="s">
        <v>4182</v>
      </c>
      <c r="H400" s="161" t="s">
        <v>153</v>
      </c>
      <c r="I400" s="126"/>
      <c r="J400" s="68"/>
      <c r="K400" s="49"/>
      <c r="L400" s="69"/>
      <c r="M400" s="58"/>
      <c r="N400" s="51"/>
      <c r="O400" s="50" t="s">
        <v>1773</v>
      </c>
    </row>
    <row r="401" spans="1:15" s="1" customFormat="1" ht="15.75">
      <c r="A401" s="43">
        <v>318</v>
      </c>
      <c r="B401" s="45" t="s">
        <v>4059</v>
      </c>
      <c r="C401" s="45" t="s">
        <v>4303</v>
      </c>
      <c r="D401" s="46" t="s">
        <v>4684</v>
      </c>
      <c r="E401" s="46" t="s">
        <v>4060</v>
      </c>
      <c r="F401" s="47" t="s">
        <v>3611</v>
      </c>
      <c r="G401" s="47" t="s">
        <v>4304</v>
      </c>
      <c r="H401" s="48">
        <v>1</v>
      </c>
      <c r="I401" s="49">
        <v>6.2</v>
      </c>
      <c r="J401" s="68">
        <v>0.1</v>
      </c>
      <c r="K401" s="49">
        <f t="shared" si="27"/>
        <v>5.636363636363637</v>
      </c>
      <c r="L401" s="69">
        <v>0.5263</v>
      </c>
      <c r="M401" s="49">
        <f t="shared" si="28"/>
        <v>2.669945454545455</v>
      </c>
      <c r="N401" s="58">
        <f t="shared" si="29"/>
        <v>2.669945454545455</v>
      </c>
      <c r="O401" s="50" t="s">
        <v>1773</v>
      </c>
    </row>
    <row r="402" spans="1:15" s="1" customFormat="1" ht="31.5">
      <c r="A402" s="43"/>
      <c r="B402" s="45" t="s">
        <v>647</v>
      </c>
      <c r="C402" s="55" t="s">
        <v>1755</v>
      </c>
      <c r="D402" s="46" t="s">
        <v>3731</v>
      </c>
      <c r="E402" s="46" t="s">
        <v>5798</v>
      </c>
      <c r="F402" s="47" t="s">
        <v>3611</v>
      </c>
      <c r="G402" s="47" t="s">
        <v>2467</v>
      </c>
      <c r="H402" s="48">
        <v>1</v>
      </c>
      <c r="I402" s="48" t="s">
        <v>5604</v>
      </c>
      <c r="J402" s="68">
        <v>0.1</v>
      </c>
      <c r="K402" s="48" t="s">
        <v>5604</v>
      </c>
      <c r="L402" s="43"/>
      <c r="M402" s="49">
        <v>685</v>
      </c>
      <c r="N402" s="49">
        <v>685</v>
      </c>
      <c r="O402" s="50" t="s">
        <v>1847</v>
      </c>
    </row>
    <row r="403" spans="1:15" s="1" customFormat="1" ht="31.5">
      <c r="A403" s="43"/>
      <c r="B403" s="45" t="s">
        <v>647</v>
      </c>
      <c r="C403" s="55" t="s">
        <v>1756</v>
      </c>
      <c r="D403" s="46" t="s">
        <v>3731</v>
      </c>
      <c r="E403" s="46" t="s">
        <v>5799</v>
      </c>
      <c r="F403" s="47" t="s">
        <v>3611</v>
      </c>
      <c r="G403" s="47" t="s">
        <v>2468</v>
      </c>
      <c r="H403" s="48">
        <v>1</v>
      </c>
      <c r="I403" s="48" t="s">
        <v>5604</v>
      </c>
      <c r="J403" s="68">
        <v>0.1</v>
      </c>
      <c r="K403" s="48" t="s">
        <v>5604</v>
      </c>
      <c r="L403" s="43"/>
      <c r="M403" s="49">
        <v>342.5</v>
      </c>
      <c r="N403" s="49">
        <v>342.5</v>
      </c>
      <c r="O403" s="50" t="s">
        <v>1847</v>
      </c>
    </row>
    <row r="404" spans="1:15" s="4" customFormat="1" ht="31.5">
      <c r="A404" s="43"/>
      <c r="B404" s="45" t="s">
        <v>647</v>
      </c>
      <c r="C404" s="55" t="s">
        <v>1754</v>
      </c>
      <c r="D404" s="46" t="s">
        <v>3731</v>
      </c>
      <c r="E404" s="46" t="s">
        <v>5800</v>
      </c>
      <c r="F404" s="47" t="s">
        <v>3611</v>
      </c>
      <c r="G404" s="47" t="s">
        <v>2469</v>
      </c>
      <c r="H404" s="48">
        <v>1</v>
      </c>
      <c r="I404" s="48" t="s">
        <v>5604</v>
      </c>
      <c r="J404" s="68">
        <v>0.1</v>
      </c>
      <c r="K404" s="48" t="s">
        <v>5604</v>
      </c>
      <c r="L404" s="43"/>
      <c r="M404" s="49">
        <v>171</v>
      </c>
      <c r="N404" s="49">
        <v>171</v>
      </c>
      <c r="O404" s="50" t="s">
        <v>1847</v>
      </c>
    </row>
    <row r="405" spans="1:15" s="1" customFormat="1" ht="31.5">
      <c r="A405" s="43">
        <v>898</v>
      </c>
      <c r="B405" s="45" t="s">
        <v>5523</v>
      </c>
      <c r="C405" s="45" t="s">
        <v>4166</v>
      </c>
      <c r="D405" s="46" t="s">
        <v>5524</v>
      </c>
      <c r="E405" s="46" t="s">
        <v>5200</v>
      </c>
      <c r="F405" s="47" t="s">
        <v>3611</v>
      </c>
      <c r="G405" s="46" t="s">
        <v>4167</v>
      </c>
      <c r="H405" s="48">
        <v>1</v>
      </c>
      <c r="I405" s="49">
        <v>17.7821</v>
      </c>
      <c r="J405" s="68">
        <v>0.1</v>
      </c>
      <c r="K405" s="49">
        <f>SUM(I405*100)/110</f>
        <v>16.165545454545455</v>
      </c>
      <c r="L405" s="69">
        <v>0.7006</v>
      </c>
      <c r="M405" s="58">
        <f aca="true" t="shared" si="30" ref="M405:M411">SUM(K405-(K405*L405))</f>
        <v>4.8399643090909095</v>
      </c>
      <c r="N405" s="58">
        <f>(M405/H405)</f>
        <v>4.8399643090909095</v>
      </c>
      <c r="O405" s="50" t="s">
        <v>1771</v>
      </c>
    </row>
    <row r="406" spans="1:15" s="1" customFormat="1" ht="15.75">
      <c r="A406" s="43">
        <v>328</v>
      </c>
      <c r="B406" s="45" t="s">
        <v>4474</v>
      </c>
      <c r="C406" s="45" t="s">
        <v>4307</v>
      </c>
      <c r="D406" s="46" t="s">
        <v>4120</v>
      </c>
      <c r="E406" s="46" t="s">
        <v>4475</v>
      </c>
      <c r="F406" s="47" t="s">
        <v>3611</v>
      </c>
      <c r="G406" s="47" t="s">
        <v>4385</v>
      </c>
      <c r="H406" s="43">
        <v>40</v>
      </c>
      <c r="I406" s="49">
        <v>6.3</v>
      </c>
      <c r="J406" s="68">
        <v>0.1</v>
      </c>
      <c r="K406" s="49">
        <f>SUM(I406*100)/110</f>
        <v>5.7272727272727275</v>
      </c>
      <c r="L406" s="69">
        <v>0.6368</v>
      </c>
      <c r="M406" s="49">
        <f t="shared" si="30"/>
        <v>2.0801454545454545</v>
      </c>
      <c r="N406" s="51">
        <f>(M406/H406)</f>
        <v>0.05200363636363636</v>
      </c>
      <c r="O406" s="50" t="s">
        <v>1773</v>
      </c>
    </row>
    <row r="407" spans="1:15" s="4" customFormat="1" ht="31.5">
      <c r="A407" s="43">
        <v>23</v>
      </c>
      <c r="B407" s="45" t="s">
        <v>2290</v>
      </c>
      <c r="C407" s="55" t="s">
        <v>3472</v>
      </c>
      <c r="D407" s="46" t="s">
        <v>4477</v>
      </c>
      <c r="E407" s="46" t="s">
        <v>2291</v>
      </c>
      <c r="F407" s="47" t="s">
        <v>3611</v>
      </c>
      <c r="G407" s="46" t="s">
        <v>3473</v>
      </c>
      <c r="H407" s="48">
        <v>15</v>
      </c>
      <c r="I407" s="49">
        <v>6.75</v>
      </c>
      <c r="J407" s="68">
        <v>0.1</v>
      </c>
      <c r="K407" s="49">
        <f>SUM(I407*100)/110</f>
        <v>6.136363636363637</v>
      </c>
      <c r="L407" s="69">
        <v>0.5013</v>
      </c>
      <c r="M407" s="49">
        <f t="shared" si="30"/>
        <v>3.0602045454545457</v>
      </c>
      <c r="N407" s="51">
        <f>(M407/H407)</f>
        <v>0.20401363636363637</v>
      </c>
      <c r="O407" s="50" t="s">
        <v>1773</v>
      </c>
    </row>
    <row r="408" spans="1:15" s="1" customFormat="1" ht="15.75">
      <c r="A408" s="43">
        <v>1074</v>
      </c>
      <c r="B408" s="45" t="s">
        <v>2983</v>
      </c>
      <c r="C408" s="55" t="s">
        <v>4174</v>
      </c>
      <c r="D408" s="46" t="s">
        <v>1936</v>
      </c>
      <c r="E408" s="46" t="s">
        <v>1937</v>
      </c>
      <c r="F408" s="47" t="s">
        <v>3611</v>
      </c>
      <c r="G408" s="46" t="s">
        <v>4175</v>
      </c>
      <c r="H408" s="48">
        <v>30</v>
      </c>
      <c r="I408" s="49">
        <v>7.15</v>
      </c>
      <c r="J408" s="68">
        <v>0.1</v>
      </c>
      <c r="K408" s="49">
        <f>SUM(I408*100)/110</f>
        <v>6.5</v>
      </c>
      <c r="L408" s="69">
        <v>0.5615</v>
      </c>
      <c r="M408" s="58">
        <f t="shared" si="30"/>
        <v>2.85025</v>
      </c>
      <c r="N408" s="51">
        <f>(M408/H408)</f>
        <v>0.09500833333333333</v>
      </c>
      <c r="O408" s="50" t="s">
        <v>1773</v>
      </c>
    </row>
    <row r="409" spans="1:15" s="1" customFormat="1" ht="15.75">
      <c r="A409" s="43">
        <v>900</v>
      </c>
      <c r="B409" s="45" t="s">
        <v>3757</v>
      </c>
      <c r="C409" s="55" t="s">
        <v>4168</v>
      </c>
      <c r="D409" s="46" t="s">
        <v>3758</v>
      </c>
      <c r="E409" s="46" t="s">
        <v>3759</v>
      </c>
      <c r="F409" s="47" t="s">
        <v>3611</v>
      </c>
      <c r="G409" s="46" t="s">
        <v>4169</v>
      </c>
      <c r="H409" s="48">
        <v>24</v>
      </c>
      <c r="I409" s="49">
        <v>9.7594</v>
      </c>
      <c r="J409" s="68">
        <v>0.1</v>
      </c>
      <c r="K409" s="49">
        <f>SUM(I409*100)/110</f>
        <v>8.872181818181817</v>
      </c>
      <c r="L409" s="69">
        <v>0.5102</v>
      </c>
      <c r="M409" s="58">
        <f t="shared" si="30"/>
        <v>4.345594654545454</v>
      </c>
      <c r="N409" s="54">
        <f>(M409/H409)</f>
        <v>0.1810664439393939</v>
      </c>
      <c r="O409" s="50" t="s">
        <v>4472</v>
      </c>
    </row>
    <row r="410" spans="1:15" s="1" customFormat="1" ht="15.75">
      <c r="A410" s="43">
        <v>271</v>
      </c>
      <c r="B410" s="45" t="s">
        <v>3036</v>
      </c>
      <c r="C410" s="45" t="s">
        <v>3167</v>
      </c>
      <c r="D410" s="46" t="s">
        <v>3037</v>
      </c>
      <c r="E410" s="46" t="s">
        <v>4204</v>
      </c>
      <c r="F410" s="47" t="s">
        <v>3611</v>
      </c>
      <c r="G410" s="47" t="s">
        <v>3169</v>
      </c>
      <c r="H410" s="48">
        <v>25</v>
      </c>
      <c r="I410" s="49">
        <v>23.958</v>
      </c>
      <c r="J410" s="68">
        <v>0.1</v>
      </c>
      <c r="K410" s="49">
        <f aca="true" t="shared" si="31" ref="K410:K427">SUM(I410*100)/110</f>
        <v>21.779999999999998</v>
      </c>
      <c r="L410" s="69">
        <v>0.5</v>
      </c>
      <c r="M410" s="49">
        <f t="shared" si="30"/>
        <v>10.889999999999999</v>
      </c>
      <c r="N410" s="51">
        <f aca="true" t="shared" si="32" ref="N410:N427">(M410/H410)</f>
        <v>0.43559999999999993</v>
      </c>
      <c r="O410" s="50" t="s">
        <v>4472</v>
      </c>
    </row>
    <row r="411" spans="1:15" s="1" customFormat="1" ht="15.75">
      <c r="A411" s="43">
        <v>272</v>
      </c>
      <c r="B411" s="45" t="s">
        <v>3036</v>
      </c>
      <c r="C411" s="45" t="s">
        <v>3168</v>
      </c>
      <c r="D411" s="46" t="s">
        <v>3037</v>
      </c>
      <c r="E411" s="46" t="s">
        <v>3038</v>
      </c>
      <c r="F411" s="47" t="s">
        <v>3611</v>
      </c>
      <c r="G411" s="47" t="s">
        <v>3169</v>
      </c>
      <c r="H411" s="48">
        <v>1</v>
      </c>
      <c r="I411" s="49">
        <v>16.764</v>
      </c>
      <c r="J411" s="68">
        <v>0.1</v>
      </c>
      <c r="K411" s="49">
        <f t="shared" si="31"/>
        <v>15.239999999999998</v>
      </c>
      <c r="L411" s="69">
        <v>0.5</v>
      </c>
      <c r="M411" s="49">
        <f t="shared" si="30"/>
        <v>7.619999999999999</v>
      </c>
      <c r="N411" s="58">
        <f t="shared" si="32"/>
        <v>7.619999999999999</v>
      </c>
      <c r="O411" s="50" t="s">
        <v>4472</v>
      </c>
    </row>
    <row r="412" spans="1:15" s="1" customFormat="1" ht="31.5">
      <c r="A412" s="43">
        <v>1128</v>
      </c>
      <c r="B412" s="44" t="s">
        <v>2432</v>
      </c>
      <c r="C412" s="55" t="s">
        <v>3328</v>
      </c>
      <c r="D412" s="46" t="s">
        <v>2433</v>
      </c>
      <c r="E412" s="46" t="s">
        <v>2434</v>
      </c>
      <c r="F412" s="47" t="s">
        <v>3611</v>
      </c>
      <c r="G412" s="43" t="s">
        <v>3329</v>
      </c>
      <c r="H412" s="43">
        <v>1</v>
      </c>
      <c r="I412" s="49">
        <v>8.404</v>
      </c>
      <c r="J412" s="68">
        <v>0.1</v>
      </c>
      <c r="K412" s="49">
        <f t="shared" si="31"/>
        <v>7.64</v>
      </c>
      <c r="L412" s="69">
        <v>0.5</v>
      </c>
      <c r="M412" s="49">
        <f aca="true" t="shared" si="33" ref="M412:M427">SUM(K412-(K412*L412))</f>
        <v>3.82</v>
      </c>
      <c r="N412" s="58">
        <f t="shared" si="32"/>
        <v>3.82</v>
      </c>
      <c r="O412" s="50" t="s">
        <v>1771</v>
      </c>
    </row>
    <row r="413" spans="1:15" s="1" customFormat="1" ht="15.75">
      <c r="A413" s="43">
        <v>582</v>
      </c>
      <c r="B413" s="44" t="s">
        <v>3067</v>
      </c>
      <c r="C413" s="55" t="s">
        <v>5061</v>
      </c>
      <c r="D413" s="46" t="s">
        <v>3915</v>
      </c>
      <c r="E413" s="46" t="s">
        <v>2067</v>
      </c>
      <c r="F413" s="47" t="s">
        <v>3611</v>
      </c>
      <c r="G413" s="43" t="s">
        <v>5062</v>
      </c>
      <c r="H413" s="43">
        <v>1</v>
      </c>
      <c r="I413" s="126" t="s">
        <v>361</v>
      </c>
      <c r="J413" s="68"/>
      <c r="K413" s="58"/>
      <c r="L413" s="69"/>
      <c r="M413" s="49"/>
      <c r="N413" s="58"/>
      <c r="O413" s="50"/>
    </row>
    <row r="414" spans="1:15" s="1" customFormat="1" ht="15.75">
      <c r="A414" s="43">
        <v>583</v>
      </c>
      <c r="B414" s="44" t="s">
        <v>3067</v>
      </c>
      <c r="C414" s="55" t="s">
        <v>5060</v>
      </c>
      <c r="D414" s="46" t="s">
        <v>3915</v>
      </c>
      <c r="E414" s="46" t="s">
        <v>3916</v>
      </c>
      <c r="F414" s="47" t="s">
        <v>3611</v>
      </c>
      <c r="G414" s="43" t="s">
        <v>5062</v>
      </c>
      <c r="H414" s="43">
        <v>1</v>
      </c>
      <c r="I414" s="126" t="s">
        <v>361</v>
      </c>
      <c r="J414" s="68"/>
      <c r="K414" s="58"/>
      <c r="L414" s="69"/>
      <c r="M414" s="49"/>
      <c r="N414" s="58"/>
      <c r="O414" s="50"/>
    </row>
    <row r="415" spans="1:15" s="1" customFormat="1" ht="15.75">
      <c r="A415" s="43">
        <v>30</v>
      </c>
      <c r="B415" s="44" t="s">
        <v>3058</v>
      </c>
      <c r="C415" s="45" t="s">
        <v>3543</v>
      </c>
      <c r="D415" s="46" t="s">
        <v>3059</v>
      </c>
      <c r="E415" s="46" t="s">
        <v>3918</v>
      </c>
      <c r="F415" s="47" t="s">
        <v>3611</v>
      </c>
      <c r="G415" s="43" t="s">
        <v>3547</v>
      </c>
      <c r="H415" s="43">
        <v>1</v>
      </c>
      <c r="I415" s="49">
        <v>28.5971</v>
      </c>
      <c r="J415" s="68">
        <v>0.1</v>
      </c>
      <c r="K415" s="49">
        <f t="shared" si="31"/>
        <v>25.997363636363637</v>
      </c>
      <c r="L415" s="111">
        <v>0.57842</v>
      </c>
      <c r="M415" s="49">
        <f t="shared" si="33"/>
        <v>10.959968561818181</v>
      </c>
      <c r="N415" s="58">
        <f t="shared" si="32"/>
        <v>10.959968561818181</v>
      </c>
      <c r="O415" s="50" t="s">
        <v>1771</v>
      </c>
    </row>
    <row r="416" spans="1:15" s="1" customFormat="1" ht="15.75">
      <c r="A416" s="43">
        <v>31</v>
      </c>
      <c r="B416" s="44" t="s">
        <v>3058</v>
      </c>
      <c r="C416" s="45" t="s">
        <v>3544</v>
      </c>
      <c r="D416" s="46" t="s">
        <v>3059</v>
      </c>
      <c r="E416" s="46" t="s">
        <v>3919</v>
      </c>
      <c r="F416" s="47" t="s">
        <v>3611</v>
      </c>
      <c r="G416" s="43" t="s">
        <v>3547</v>
      </c>
      <c r="H416" s="43">
        <v>1</v>
      </c>
      <c r="I416" s="49">
        <v>57.1252</v>
      </c>
      <c r="J416" s="68">
        <v>0.1</v>
      </c>
      <c r="K416" s="49">
        <f t="shared" si="31"/>
        <v>51.931999999999995</v>
      </c>
      <c r="L416" s="111">
        <v>0.578487</v>
      </c>
      <c r="M416" s="49">
        <f t="shared" si="33"/>
        <v>21.890013116</v>
      </c>
      <c r="N416" s="58">
        <f t="shared" si="32"/>
        <v>21.890013116</v>
      </c>
      <c r="O416" s="50" t="s">
        <v>1771</v>
      </c>
    </row>
    <row r="417" spans="1:15" s="4" customFormat="1" ht="15.75">
      <c r="A417" s="43">
        <v>32</v>
      </c>
      <c r="B417" s="44" t="s">
        <v>3058</v>
      </c>
      <c r="C417" s="45" t="s">
        <v>3545</v>
      </c>
      <c r="D417" s="46" t="s">
        <v>3059</v>
      </c>
      <c r="E417" s="46" t="s">
        <v>3920</v>
      </c>
      <c r="F417" s="47" t="s">
        <v>3611</v>
      </c>
      <c r="G417" s="43" t="s">
        <v>3547</v>
      </c>
      <c r="H417" s="43">
        <v>1</v>
      </c>
      <c r="I417" s="49">
        <v>85.6896</v>
      </c>
      <c r="J417" s="68">
        <v>0.1</v>
      </c>
      <c r="K417" s="49">
        <f t="shared" si="31"/>
        <v>77.89963636363636</v>
      </c>
      <c r="L417" s="111">
        <v>0.578304</v>
      </c>
      <c r="M417" s="49">
        <f t="shared" si="33"/>
        <v>32.849965055999995</v>
      </c>
      <c r="N417" s="58">
        <f t="shared" si="32"/>
        <v>32.849965055999995</v>
      </c>
      <c r="O417" s="50" t="s">
        <v>1771</v>
      </c>
    </row>
    <row r="418" spans="1:15" s="1" customFormat="1" ht="15.75">
      <c r="A418" s="43">
        <v>33</v>
      </c>
      <c r="B418" s="44" t="s">
        <v>3058</v>
      </c>
      <c r="C418" s="45" t="s">
        <v>3546</v>
      </c>
      <c r="D418" s="46" t="s">
        <v>3059</v>
      </c>
      <c r="E418" s="46" t="s">
        <v>3921</v>
      </c>
      <c r="F418" s="47" t="s">
        <v>3611</v>
      </c>
      <c r="G418" s="43" t="s">
        <v>3547</v>
      </c>
      <c r="H418" s="43">
        <v>1</v>
      </c>
      <c r="I418" s="49">
        <v>86.831</v>
      </c>
      <c r="J418" s="68">
        <v>0.1</v>
      </c>
      <c r="K418" s="49">
        <f t="shared" si="31"/>
        <v>78.93727272727273</v>
      </c>
      <c r="L418" s="111">
        <v>0.500109</v>
      </c>
      <c r="M418" s="49">
        <f t="shared" si="33"/>
        <v>39.46003220090909</v>
      </c>
      <c r="N418" s="58">
        <f t="shared" si="32"/>
        <v>39.46003220090909</v>
      </c>
      <c r="O418" s="50" t="s">
        <v>1771</v>
      </c>
    </row>
    <row r="419" spans="1:15" s="1" customFormat="1" ht="15.75">
      <c r="A419" s="43">
        <v>553</v>
      </c>
      <c r="B419" s="44" t="s">
        <v>2790</v>
      </c>
      <c r="C419" s="45" t="s">
        <v>3170</v>
      </c>
      <c r="D419" s="46" t="s">
        <v>2791</v>
      </c>
      <c r="E419" s="46" t="s">
        <v>4204</v>
      </c>
      <c r="F419" s="47" t="s">
        <v>3611</v>
      </c>
      <c r="G419" s="72" t="s">
        <v>4439</v>
      </c>
      <c r="H419" s="43">
        <v>30</v>
      </c>
      <c r="I419" s="49">
        <v>12.2199</v>
      </c>
      <c r="J419" s="68">
        <v>0.1</v>
      </c>
      <c r="K419" s="49">
        <f t="shared" si="31"/>
        <v>11.109</v>
      </c>
      <c r="L419" s="69">
        <v>0.5</v>
      </c>
      <c r="M419" s="49">
        <f t="shared" si="33"/>
        <v>5.5545</v>
      </c>
      <c r="N419" s="51">
        <f t="shared" si="32"/>
        <v>0.18515</v>
      </c>
      <c r="O419" s="50" t="s">
        <v>4472</v>
      </c>
    </row>
    <row r="420" spans="1:15" s="1" customFormat="1" ht="15.75">
      <c r="A420" s="43">
        <v>554</v>
      </c>
      <c r="B420" s="44" t="s">
        <v>2790</v>
      </c>
      <c r="C420" s="45" t="s">
        <v>3171</v>
      </c>
      <c r="D420" s="46" t="s">
        <v>2791</v>
      </c>
      <c r="E420" s="46" t="s">
        <v>4692</v>
      </c>
      <c r="F420" s="47" t="s">
        <v>3611</v>
      </c>
      <c r="G420" s="72" t="s">
        <v>4439</v>
      </c>
      <c r="H420" s="43">
        <v>30</v>
      </c>
      <c r="I420" s="49">
        <v>19.0401</v>
      </c>
      <c r="J420" s="68">
        <v>0.1</v>
      </c>
      <c r="K420" s="49">
        <f t="shared" si="31"/>
        <v>17.30918181818182</v>
      </c>
      <c r="L420" s="69">
        <v>0.5</v>
      </c>
      <c r="M420" s="49">
        <f t="shared" si="33"/>
        <v>8.65459090909091</v>
      </c>
      <c r="N420" s="51">
        <f t="shared" si="32"/>
        <v>0.28848636363636365</v>
      </c>
      <c r="O420" s="50" t="s">
        <v>4472</v>
      </c>
    </row>
    <row r="421" spans="1:15" s="4" customFormat="1" ht="15.75">
      <c r="A421" s="43">
        <v>1161</v>
      </c>
      <c r="B421" s="45" t="s">
        <v>4162</v>
      </c>
      <c r="C421" s="55" t="s">
        <v>5686</v>
      </c>
      <c r="D421" s="46" t="s">
        <v>544</v>
      </c>
      <c r="E421" s="46" t="s">
        <v>545</v>
      </c>
      <c r="F421" s="47" t="s">
        <v>3611</v>
      </c>
      <c r="G421" s="46" t="s">
        <v>3330</v>
      </c>
      <c r="H421" s="48">
        <v>1</v>
      </c>
      <c r="I421" s="49">
        <v>22.22</v>
      </c>
      <c r="J421" s="68">
        <v>0.1</v>
      </c>
      <c r="K421" s="49">
        <f t="shared" si="31"/>
        <v>20.2</v>
      </c>
      <c r="L421" s="69">
        <v>0.5</v>
      </c>
      <c r="M421" s="49">
        <f t="shared" si="33"/>
        <v>10.1</v>
      </c>
      <c r="N421" s="58">
        <f t="shared" si="32"/>
        <v>10.1</v>
      </c>
      <c r="O421" s="50" t="s">
        <v>1771</v>
      </c>
    </row>
    <row r="422" spans="1:15" s="4" customFormat="1" ht="15.75">
      <c r="A422" s="43">
        <v>621</v>
      </c>
      <c r="B422" s="45" t="s">
        <v>5302</v>
      </c>
      <c r="C422" s="45" t="s">
        <v>5063</v>
      </c>
      <c r="D422" s="46" t="s">
        <v>5303</v>
      </c>
      <c r="E422" s="52" t="s">
        <v>5304</v>
      </c>
      <c r="F422" s="47" t="s">
        <v>3611</v>
      </c>
      <c r="G422" s="46" t="s">
        <v>5064</v>
      </c>
      <c r="H422" s="48">
        <v>1</v>
      </c>
      <c r="I422" s="49">
        <v>2.625</v>
      </c>
      <c r="J422" s="68">
        <v>0.1</v>
      </c>
      <c r="K422" s="58">
        <f t="shared" si="31"/>
        <v>2.3863636363636362</v>
      </c>
      <c r="L422" s="69">
        <v>0.5</v>
      </c>
      <c r="M422" s="49">
        <f t="shared" si="33"/>
        <v>1.1931818181818181</v>
      </c>
      <c r="N422" s="58">
        <f t="shared" si="32"/>
        <v>1.1931818181818181</v>
      </c>
      <c r="O422" s="50" t="s">
        <v>4472</v>
      </c>
    </row>
    <row r="423" spans="1:15" s="4" customFormat="1" ht="15.75">
      <c r="A423" s="43">
        <v>668</v>
      </c>
      <c r="B423" s="44" t="s">
        <v>2971</v>
      </c>
      <c r="C423" s="45" t="s">
        <v>5065</v>
      </c>
      <c r="D423" s="46" t="s">
        <v>2972</v>
      </c>
      <c r="E423" s="46" t="s">
        <v>2973</v>
      </c>
      <c r="F423" s="47" t="s">
        <v>3611</v>
      </c>
      <c r="G423" s="43" t="s">
        <v>3327</v>
      </c>
      <c r="H423" s="43">
        <v>1</v>
      </c>
      <c r="I423" s="49">
        <v>32.903</v>
      </c>
      <c r="J423" s="68">
        <v>0.1</v>
      </c>
      <c r="K423" s="49">
        <f t="shared" si="31"/>
        <v>29.91181818181818</v>
      </c>
      <c r="L423" s="111">
        <v>0.550344</v>
      </c>
      <c r="M423" s="49">
        <f t="shared" si="33"/>
        <v>13.450028516363634</v>
      </c>
      <c r="N423" s="58">
        <f t="shared" si="32"/>
        <v>13.450028516363634</v>
      </c>
      <c r="O423" s="50" t="s">
        <v>1771</v>
      </c>
    </row>
    <row r="424" spans="1:15" s="1" customFormat="1" ht="15.75">
      <c r="A424" s="43">
        <v>669</v>
      </c>
      <c r="B424" s="44" t="s">
        <v>2971</v>
      </c>
      <c r="C424" s="45" t="s">
        <v>5066</v>
      </c>
      <c r="D424" s="46" t="s">
        <v>2972</v>
      </c>
      <c r="E424" s="46" t="s">
        <v>2974</v>
      </c>
      <c r="F424" s="47" t="s">
        <v>3611</v>
      </c>
      <c r="G424" s="43" t="s">
        <v>3327</v>
      </c>
      <c r="H424" s="43">
        <v>1</v>
      </c>
      <c r="I424" s="49">
        <v>49.3403</v>
      </c>
      <c r="J424" s="68">
        <v>0.1</v>
      </c>
      <c r="K424" s="49">
        <f t="shared" si="31"/>
        <v>44.85481818181818</v>
      </c>
      <c r="L424" s="111">
        <v>0.550105</v>
      </c>
      <c r="M424" s="49">
        <f t="shared" si="33"/>
        <v>20.179958425909092</v>
      </c>
      <c r="N424" s="58">
        <f t="shared" si="32"/>
        <v>20.179958425909092</v>
      </c>
      <c r="O424" s="50" t="s">
        <v>1771</v>
      </c>
    </row>
    <row r="425" spans="1:15" s="1" customFormat="1" ht="15.75">
      <c r="A425" s="43">
        <v>670</v>
      </c>
      <c r="B425" s="44" t="s">
        <v>2971</v>
      </c>
      <c r="C425" s="45" t="s">
        <v>5067</v>
      </c>
      <c r="D425" s="46" t="s">
        <v>2972</v>
      </c>
      <c r="E425" s="46" t="s">
        <v>2975</v>
      </c>
      <c r="F425" s="47" t="s">
        <v>3611</v>
      </c>
      <c r="G425" s="43" t="s">
        <v>3327</v>
      </c>
      <c r="H425" s="43">
        <v>1</v>
      </c>
      <c r="I425" s="49">
        <v>65.7973</v>
      </c>
      <c r="J425" s="68">
        <v>0.1</v>
      </c>
      <c r="K425" s="49">
        <f t="shared" si="31"/>
        <v>59.81572727272728</v>
      </c>
      <c r="L425" s="111">
        <v>0.557475</v>
      </c>
      <c r="M425" s="49">
        <f t="shared" si="33"/>
        <v>26.469954711363634</v>
      </c>
      <c r="N425" s="58">
        <f t="shared" si="32"/>
        <v>26.469954711363634</v>
      </c>
      <c r="O425" s="50" t="s">
        <v>1771</v>
      </c>
    </row>
    <row r="426" spans="1:15" s="1" customFormat="1" ht="15.75">
      <c r="A426" s="43">
        <v>671</v>
      </c>
      <c r="B426" s="44" t="s">
        <v>2971</v>
      </c>
      <c r="C426" s="45" t="s">
        <v>5068</v>
      </c>
      <c r="D426" s="46" t="s">
        <v>2972</v>
      </c>
      <c r="E426" s="46" t="s">
        <v>1699</v>
      </c>
      <c r="F426" s="47" t="s">
        <v>3611</v>
      </c>
      <c r="G426" s="43" t="s">
        <v>3327</v>
      </c>
      <c r="H426" s="43">
        <v>1</v>
      </c>
      <c r="I426" s="49">
        <v>128.3116</v>
      </c>
      <c r="J426" s="68">
        <v>0.1</v>
      </c>
      <c r="K426" s="49">
        <f t="shared" si="31"/>
        <v>116.64690909090909</v>
      </c>
      <c r="L426" s="111">
        <v>0.55121</v>
      </c>
      <c r="M426" s="49">
        <f t="shared" si="33"/>
        <v>52.3499663309091</v>
      </c>
      <c r="N426" s="58">
        <f t="shared" si="32"/>
        <v>52.3499663309091</v>
      </c>
      <c r="O426" s="50" t="s">
        <v>1771</v>
      </c>
    </row>
    <row r="427" spans="1:15" s="4" customFormat="1" ht="15.75">
      <c r="A427" s="43">
        <v>672</v>
      </c>
      <c r="B427" s="44" t="s">
        <v>2971</v>
      </c>
      <c r="C427" s="45" t="s">
        <v>5069</v>
      </c>
      <c r="D427" s="46" t="s">
        <v>2972</v>
      </c>
      <c r="E427" s="46" t="s">
        <v>1697</v>
      </c>
      <c r="F427" s="47" t="s">
        <v>3611</v>
      </c>
      <c r="G427" s="43" t="s">
        <v>3327</v>
      </c>
      <c r="H427" s="43">
        <v>1</v>
      </c>
      <c r="I427" s="49">
        <v>36.2019</v>
      </c>
      <c r="J427" s="68">
        <v>0.1</v>
      </c>
      <c r="K427" s="49">
        <f t="shared" si="31"/>
        <v>32.91081818181818</v>
      </c>
      <c r="L427" s="111">
        <v>0.552426</v>
      </c>
      <c r="M427" s="49">
        <f t="shared" si="33"/>
        <v>14.73002653690909</v>
      </c>
      <c r="N427" s="58">
        <f t="shared" si="32"/>
        <v>14.73002653690909</v>
      </c>
      <c r="O427" s="50" t="s">
        <v>1771</v>
      </c>
    </row>
    <row r="428" spans="1:15" ht="47.25">
      <c r="A428" s="39" t="s">
        <v>2985</v>
      </c>
      <c r="B428" s="39" t="s">
        <v>580</v>
      </c>
      <c r="C428" s="39" t="s">
        <v>1930</v>
      </c>
      <c r="D428" s="40" t="s">
        <v>1931</v>
      </c>
      <c r="E428" s="40" t="s">
        <v>1932</v>
      </c>
      <c r="F428" s="40" t="s">
        <v>4276</v>
      </c>
      <c r="G428" s="40" t="s">
        <v>2986</v>
      </c>
      <c r="H428" s="41" t="s">
        <v>2800</v>
      </c>
      <c r="I428" s="41" t="s">
        <v>2361</v>
      </c>
      <c r="J428" s="41" t="s">
        <v>2987</v>
      </c>
      <c r="K428" s="42" t="s">
        <v>4613</v>
      </c>
      <c r="L428" s="39" t="s">
        <v>2988</v>
      </c>
      <c r="M428" s="42" t="s">
        <v>2801</v>
      </c>
      <c r="N428" s="42" t="s">
        <v>1933</v>
      </c>
      <c r="O428" s="39" t="s">
        <v>1929</v>
      </c>
    </row>
    <row r="429" spans="1:15" s="4" customFormat="1" ht="15.75">
      <c r="A429" s="43">
        <v>673</v>
      </c>
      <c r="B429" s="44" t="s">
        <v>2971</v>
      </c>
      <c r="C429" s="45" t="s">
        <v>3324</v>
      </c>
      <c r="D429" s="46" t="s">
        <v>2972</v>
      </c>
      <c r="E429" s="46" t="s">
        <v>2976</v>
      </c>
      <c r="F429" s="47" t="s">
        <v>3611</v>
      </c>
      <c r="G429" s="43" t="s">
        <v>3327</v>
      </c>
      <c r="H429" s="43">
        <v>1</v>
      </c>
      <c r="I429" s="49">
        <v>72.34001</v>
      </c>
      <c r="J429" s="68">
        <v>0.1</v>
      </c>
      <c r="K429" s="49">
        <f>SUM(I429*100)/110</f>
        <v>65.76364545454545</v>
      </c>
      <c r="L429" s="111">
        <v>0.552336</v>
      </c>
      <c r="M429" s="49">
        <f>SUM(K429-(K429*L429))</f>
        <v>29.440016578763633</v>
      </c>
      <c r="N429" s="58">
        <f>(M429/H429)</f>
        <v>29.440016578763633</v>
      </c>
      <c r="O429" s="50" t="s">
        <v>1771</v>
      </c>
    </row>
    <row r="430" spans="1:15" ht="15.75">
      <c r="A430" s="43">
        <v>674</v>
      </c>
      <c r="B430" s="44" t="s">
        <v>2971</v>
      </c>
      <c r="C430" s="45" t="s">
        <v>3325</v>
      </c>
      <c r="D430" s="46" t="s">
        <v>2972</v>
      </c>
      <c r="E430" s="46" t="s">
        <v>1698</v>
      </c>
      <c r="F430" s="47" t="s">
        <v>3611</v>
      </c>
      <c r="G430" s="43" t="s">
        <v>3327</v>
      </c>
      <c r="H430" s="43">
        <v>1</v>
      </c>
      <c r="I430" s="49">
        <v>144.6988</v>
      </c>
      <c r="J430" s="68">
        <v>0.1</v>
      </c>
      <c r="K430" s="49">
        <f>SUM(I430*100)/110</f>
        <v>131.54436363636364</v>
      </c>
      <c r="L430" s="111">
        <v>0.55802</v>
      </c>
      <c r="M430" s="49">
        <f>SUM(K430-(K430*L430))</f>
        <v>58.139977840000014</v>
      </c>
      <c r="N430" s="58">
        <f>(M430/H430)</f>
        <v>58.139977840000014</v>
      </c>
      <c r="O430" s="50" t="s">
        <v>1771</v>
      </c>
    </row>
    <row r="431" spans="1:15" ht="15.75">
      <c r="A431" s="43">
        <v>675</v>
      </c>
      <c r="B431" s="44" t="s">
        <v>2971</v>
      </c>
      <c r="C431" s="45" t="s">
        <v>3326</v>
      </c>
      <c r="D431" s="46" t="s">
        <v>2972</v>
      </c>
      <c r="E431" s="46" t="s">
        <v>2977</v>
      </c>
      <c r="F431" s="47" t="s">
        <v>3611</v>
      </c>
      <c r="G431" s="43" t="s">
        <v>3327</v>
      </c>
      <c r="H431" s="43">
        <v>1</v>
      </c>
      <c r="I431" s="49">
        <v>312.9688</v>
      </c>
      <c r="J431" s="68">
        <v>0.1</v>
      </c>
      <c r="K431" s="49">
        <f>SUM(I431*100)/110</f>
        <v>284.5170909090909</v>
      </c>
      <c r="L431" s="111">
        <v>0.563014</v>
      </c>
      <c r="M431" s="49">
        <f>SUM(K431-(K431*L431))</f>
        <v>124.32998548799998</v>
      </c>
      <c r="N431" s="58">
        <f>(M431/H431)</f>
        <v>124.32998548799998</v>
      </c>
      <c r="O431" s="50" t="s">
        <v>1771</v>
      </c>
    </row>
    <row r="432" spans="1:15" ht="15.75">
      <c r="A432" s="43">
        <v>89</v>
      </c>
      <c r="B432" s="45" t="s">
        <v>4553</v>
      </c>
      <c r="C432" s="45" t="s">
        <v>4554</v>
      </c>
      <c r="D432" s="46" t="s">
        <v>4555</v>
      </c>
      <c r="E432" s="46" t="s">
        <v>4556</v>
      </c>
      <c r="F432" s="47" t="s">
        <v>3611</v>
      </c>
      <c r="G432" s="46" t="s">
        <v>4557</v>
      </c>
      <c r="H432" s="48">
        <v>1</v>
      </c>
      <c r="I432" s="48" t="s">
        <v>5604</v>
      </c>
      <c r="J432" s="48"/>
      <c r="K432" s="48" t="s">
        <v>5604</v>
      </c>
      <c r="L432" s="43"/>
      <c r="M432" s="43">
        <v>85.31</v>
      </c>
      <c r="N432" s="43">
        <v>85.31</v>
      </c>
      <c r="O432" s="50" t="s">
        <v>1771</v>
      </c>
    </row>
    <row r="433" spans="1:15" ht="15.75">
      <c r="A433" s="43">
        <v>90</v>
      </c>
      <c r="B433" s="45" t="s">
        <v>4553</v>
      </c>
      <c r="C433" s="45" t="s">
        <v>4558</v>
      </c>
      <c r="D433" s="46" t="s">
        <v>4555</v>
      </c>
      <c r="E433" s="46" t="s">
        <v>4559</v>
      </c>
      <c r="F433" s="47" t="s">
        <v>3611</v>
      </c>
      <c r="G433" s="46" t="s">
        <v>4557</v>
      </c>
      <c r="H433" s="48">
        <v>1</v>
      </c>
      <c r="I433" s="48" t="s">
        <v>5604</v>
      </c>
      <c r="J433" s="48"/>
      <c r="K433" s="48" t="s">
        <v>5604</v>
      </c>
      <c r="L433" s="43"/>
      <c r="M433" s="43">
        <v>155.76</v>
      </c>
      <c r="N433" s="43">
        <v>155.76</v>
      </c>
      <c r="O433" s="50" t="s">
        <v>1771</v>
      </c>
    </row>
    <row r="434" spans="1:15" ht="16.5" thickBot="1">
      <c r="A434" s="6"/>
      <c r="B434" s="11"/>
      <c r="C434" s="12"/>
      <c r="D434" s="8"/>
      <c r="E434" s="8"/>
      <c r="F434" s="25"/>
      <c r="G434" s="8"/>
      <c r="H434" s="17"/>
      <c r="I434" s="18"/>
      <c r="J434" s="36"/>
      <c r="K434" s="30"/>
      <c r="L434" s="37"/>
      <c r="M434" s="32"/>
      <c r="N434" s="31"/>
      <c r="O434" s="7"/>
    </row>
    <row r="435" spans="1:15" ht="26.25" thickBot="1">
      <c r="A435" s="526" t="s">
        <v>1939</v>
      </c>
      <c r="B435" s="527"/>
      <c r="C435" s="527"/>
      <c r="D435" s="527"/>
      <c r="E435" s="527"/>
      <c r="F435" s="527"/>
      <c r="G435" s="527"/>
      <c r="H435" s="527"/>
      <c r="I435" s="527"/>
      <c r="J435" s="527"/>
      <c r="K435" s="527"/>
      <c r="L435" s="527"/>
      <c r="M435" s="527"/>
      <c r="N435" s="527"/>
      <c r="O435" s="528"/>
    </row>
    <row r="436" ht="15.75">
      <c r="A436" s="91" t="s">
        <v>57</v>
      </c>
    </row>
    <row r="437" spans="1:15" ht="23.25">
      <c r="A437" s="183" t="s">
        <v>197</v>
      </c>
      <c r="B437" s="11"/>
      <c r="C437" s="12"/>
      <c r="D437" s="8"/>
      <c r="E437" s="8"/>
      <c r="F437" s="10"/>
      <c r="G437" s="8"/>
      <c r="H437" s="6"/>
      <c r="I437" s="18"/>
      <c r="J437" s="86"/>
      <c r="K437" s="18"/>
      <c r="L437" s="87"/>
      <c r="M437" s="24"/>
      <c r="N437" s="19"/>
      <c r="O437" s="7"/>
    </row>
    <row r="438" spans="1:15" ht="47.25">
      <c r="A438" s="39" t="s">
        <v>2985</v>
      </c>
      <c r="B438" s="39" t="s">
        <v>580</v>
      </c>
      <c r="C438" s="39" t="s">
        <v>1930</v>
      </c>
      <c r="D438" s="40" t="s">
        <v>1931</v>
      </c>
      <c r="E438" s="40" t="s">
        <v>1932</v>
      </c>
      <c r="F438" s="40" t="s">
        <v>4276</v>
      </c>
      <c r="G438" s="40" t="s">
        <v>2986</v>
      </c>
      <c r="H438" s="41" t="s">
        <v>2800</v>
      </c>
      <c r="I438" s="41" t="s">
        <v>2361</v>
      </c>
      <c r="J438" s="41" t="s">
        <v>2987</v>
      </c>
      <c r="K438" s="42" t="s">
        <v>4613</v>
      </c>
      <c r="L438" s="39" t="s">
        <v>2988</v>
      </c>
      <c r="M438" s="42" t="s">
        <v>2801</v>
      </c>
      <c r="N438" s="42" t="s">
        <v>1933</v>
      </c>
      <c r="O438" s="39" t="s">
        <v>1929</v>
      </c>
    </row>
    <row r="439" spans="1:15" ht="15.75">
      <c r="A439" s="43">
        <v>1002</v>
      </c>
      <c r="B439" s="45" t="s">
        <v>2846</v>
      </c>
      <c r="C439" s="55" t="s">
        <v>1806</v>
      </c>
      <c r="D439" s="46" t="s">
        <v>3835</v>
      </c>
      <c r="E439" s="46" t="s">
        <v>4535</v>
      </c>
      <c r="F439" s="63" t="s">
        <v>3834</v>
      </c>
      <c r="G439" s="46" t="s">
        <v>1807</v>
      </c>
      <c r="H439" s="48">
        <v>10</v>
      </c>
      <c r="I439" s="49">
        <v>52.8</v>
      </c>
      <c r="J439" s="68">
        <v>0.1</v>
      </c>
      <c r="K439" s="49">
        <f aca="true" t="shared" si="34" ref="K439:K451">SUM(I439*100)/110</f>
        <v>48</v>
      </c>
      <c r="L439" s="69">
        <v>0.5399</v>
      </c>
      <c r="M439" s="58">
        <v>22.08</v>
      </c>
      <c r="N439" s="51">
        <f>(M439/H439)</f>
        <v>2.2079999999999997</v>
      </c>
      <c r="O439" s="50" t="s">
        <v>1773</v>
      </c>
    </row>
    <row r="440" spans="1:15" ht="31.5">
      <c r="A440" s="43">
        <v>1006</v>
      </c>
      <c r="B440" s="45" t="s">
        <v>2603</v>
      </c>
      <c r="C440" s="55" t="s">
        <v>1812</v>
      </c>
      <c r="D440" s="46" t="s">
        <v>3213</v>
      </c>
      <c r="E440" s="46" t="s">
        <v>3735</v>
      </c>
      <c r="F440" s="63" t="s">
        <v>3834</v>
      </c>
      <c r="G440" s="46" t="s">
        <v>1818</v>
      </c>
      <c r="H440" s="48">
        <v>5</v>
      </c>
      <c r="I440" s="49">
        <v>231</v>
      </c>
      <c r="J440" s="68">
        <v>0.1</v>
      </c>
      <c r="K440" s="49">
        <f t="shared" si="34"/>
        <v>210</v>
      </c>
      <c r="L440" s="69">
        <v>0.5238</v>
      </c>
      <c r="M440" s="58">
        <f>SUM(K440-(K440*L440))</f>
        <v>100.002</v>
      </c>
      <c r="N440" s="51">
        <v>20</v>
      </c>
      <c r="O440" s="50" t="s">
        <v>1773</v>
      </c>
    </row>
    <row r="441" spans="1:15" ht="31.5">
      <c r="A441" s="43">
        <v>1006</v>
      </c>
      <c r="B441" s="45" t="s">
        <v>2603</v>
      </c>
      <c r="C441" s="55" t="s">
        <v>1813</v>
      </c>
      <c r="D441" s="46" t="s">
        <v>3213</v>
      </c>
      <c r="E441" s="46" t="s">
        <v>3735</v>
      </c>
      <c r="F441" s="63" t="s">
        <v>3834</v>
      </c>
      <c r="G441" s="46" t="s">
        <v>1819</v>
      </c>
      <c r="H441" s="48">
        <v>5</v>
      </c>
      <c r="I441" s="49">
        <v>341</v>
      </c>
      <c r="J441" s="68">
        <v>0.1</v>
      </c>
      <c r="K441" s="49">
        <f t="shared" si="34"/>
        <v>310</v>
      </c>
      <c r="L441" s="69">
        <v>0.6774</v>
      </c>
      <c r="M441" s="58">
        <v>100</v>
      </c>
      <c r="N441" s="51">
        <v>20</v>
      </c>
      <c r="O441" s="50" t="s">
        <v>1773</v>
      </c>
    </row>
    <row r="442" spans="1:15" ht="47.25">
      <c r="A442" s="43">
        <v>598</v>
      </c>
      <c r="B442" s="55" t="s">
        <v>2603</v>
      </c>
      <c r="C442" s="55" t="s">
        <v>2342</v>
      </c>
      <c r="D442" s="52" t="s">
        <v>3410</v>
      </c>
      <c r="E442" s="52" t="s">
        <v>3735</v>
      </c>
      <c r="F442" s="63" t="s">
        <v>3834</v>
      </c>
      <c r="G442" s="46" t="s">
        <v>2343</v>
      </c>
      <c r="H442" s="48">
        <v>5</v>
      </c>
      <c r="I442" s="49">
        <v>426.07</v>
      </c>
      <c r="J442" s="68">
        <v>0.1</v>
      </c>
      <c r="K442" s="58">
        <f t="shared" si="34"/>
        <v>387.3363636363636</v>
      </c>
      <c r="L442" s="69">
        <v>0.5067</v>
      </c>
      <c r="M442" s="58">
        <v>191.07</v>
      </c>
      <c r="N442" s="51">
        <f aca="true" t="shared" si="35" ref="N442:N451">(M442/H442)</f>
        <v>38.214</v>
      </c>
      <c r="O442" s="50" t="s">
        <v>1773</v>
      </c>
    </row>
    <row r="443" spans="1:15" ht="47.25">
      <c r="A443" s="43">
        <v>598</v>
      </c>
      <c r="B443" s="55" t="s">
        <v>2603</v>
      </c>
      <c r="C443" s="55" t="s">
        <v>2344</v>
      </c>
      <c r="D443" s="52" t="s">
        <v>3410</v>
      </c>
      <c r="E443" s="52" t="s">
        <v>3735</v>
      </c>
      <c r="F443" s="63" t="s">
        <v>3834</v>
      </c>
      <c r="G443" s="46" t="s">
        <v>4830</v>
      </c>
      <c r="H443" s="48">
        <v>5</v>
      </c>
      <c r="I443" s="49">
        <v>482.88</v>
      </c>
      <c r="J443" s="68">
        <v>0.1</v>
      </c>
      <c r="K443" s="58">
        <f t="shared" si="34"/>
        <v>438.9818181818182</v>
      </c>
      <c r="L443" s="69">
        <v>0.50836</v>
      </c>
      <c r="M443" s="49">
        <v>215.82</v>
      </c>
      <c r="N443" s="51">
        <f t="shared" si="35"/>
        <v>43.164</v>
      </c>
      <c r="O443" s="50" t="s">
        <v>1773</v>
      </c>
    </row>
    <row r="444" spans="1:15" ht="47.25">
      <c r="A444" s="43">
        <v>598</v>
      </c>
      <c r="B444" s="55" t="s">
        <v>2603</v>
      </c>
      <c r="C444" s="55" t="s">
        <v>2345</v>
      </c>
      <c r="D444" s="52" t="s">
        <v>3410</v>
      </c>
      <c r="E444" s="52" t="s">
        <v>3735</v>
      </c>
      <c r="F444" s="63" t="s">
        <v>3834</v>
      </c>
      <c r="G444" s="46" t="s">
        <v>4831</v>
      </c>
      <c r="H444" s="48">
        <v>5</v>
      </c>
      <c r="I444" s="49">
        <v>539.7</v>
      </c>
      <c r="J444" s="68">
        <v>0.1</v>
      </c>
      <c r="K444" s="58">
        <f t="shared" si="34"/>
        <v>490.6363636363637</v>
      </c>
      <c r="L444" s="69">
        <v>0.51713</v>
      </c>
      <c r="M444" s="49">
        <v>236.91</v>
      </c>
      <c r="N444" s="51">
        <f t="shared" si="35"/>
        <v>47.382</v>
      </c>
      <c r="O444" s="50" t="s">
        <v>1773</v>
      </c>
    </row>
    <row r="445" spans="1:15" ht="31.5">
      <c r="A445" s="43">
        <v>597</v>
      </c>
      <c r="B445" s="55" t="s">
        <v>2603</v>
      </c>
      <c r="C445" s="55" t="s">
        <v>3833</v>
      </c>
      <c r="D445" s="52" t="s">
        <v>2068</v>
      </c>
      <c r="E445" s="52" t="s">
        <v>3735</v>
      </c>
      <c r="F445" s="63" t="s">
        <v>3834</v>
      </c>
      <c r="G445" s="52" t="s">
        <v>2339</v>
      </c>
      <c r="H445" s="48">
        <v>5</v>
      </c>
      <c r="I445" s="49">
        <v>426.07</v>
      </c>
      <c r="J445" s="68">
        <v>0.1</v>
      </c>
      <c r="K445" s="58">
        <f t="shared" si="34"/>
        <v>387.3363636363636</v>
      </c>
      <c r="L445" s="69">
        <v>0.5067</v>
      </c>
      <c r="M445" s="58">
        <v>191.07</v>
      </c>
      <c r="N445" s="51">
        <f t="shared" si="35"/>
        <v>38.214</v>
      </c>
      <c r="O445" s="50" t="s">
        <v>1773</v>
      </c>
    </row>
    <row r="446" spans="1:15" ht="31.5">
      <c r="A446" s="43">
        <v>597</v>
      </c>
      <c r="B446" s="55" t="s">
        <v>2603</v>
      </c>
      <c r="C446" s="55" t="s">
        <v>2340</v>
      </c>
      <c r="D446" s="52" t="s">
        <v>2068</v>
      </c>
      <c r="E446" s="52" t="s">
        <v>3735</v>
      </c>
      <c r="F446" s="63" t="s">
        <v>3834</v>
      </c>
      <c r="G446" s="52" t="s">
        <v>2341</v>
      </c>
      <c r="H446" s="48">
        <v>5</v>
      </c>
      <c r="I446" s="49">
        <v>482.88</v>
      </c>
      <c r="J446" s="68">
        <v>0.1</v>
      </c>
      <c r="K446" s="58">
        <f t="shared" si="34"/>
        <v>438.9818181818182</v>
      </c>
      <c r="L446" s="69">
        <v>0.50836</v>
      </c>
      <c r="M446" s="49">
        <v>215.82</v>
      </c>
      <c r="N446" s="51">
        <f t="shared" si="35"/>
        <v>43.164</v>
      </c>
      <c r="O446" s="50" t="s">
        <v>1773</v>
      </c>
    </row>
    <row r="447" spans="1:15" ht="31.5">
      <c r="A447" s="43">
        <v>597</v>
      </c>
      <c r="B447" s="55" t="s">
        <v>2603</v>
      </c>
      <c r="C447" s="55" t="s">
        <v>4377</v>
      </c>
      <c r="D447" s="52" t="s">
        <v>2068</v>
      </c>
      <c r="E447" s="52" t="s">
        <v>3735</v>
      </c>
      <c r="F447" s="63" t="s">
        <v>3834</v>
      </c>
      <c r="G447" s="52" t="s">
        <v>4376</v>
      </c>
      <c r="H447" s="48">
        <v>5</v>
      </c>
      <c r="I447" s="49">
        <v>539.7</v>
      </c>
      <c r="J447" s="68">
        <v>0.1</v>
      </c>
      <c r="K447" s="58">
        <f t="shared" si="34"/>
        <v>490.6363636363637</v>
      </c>
      <c r="L447" s="69">
        <v>0.51713</v>
      </c>
      <c r="M447" s="49">
        <v>236.91</v>
      </c>
      <c r="N447" s="51">
        <f t="shared" si="35"/>
        <v>47.382</v>
      </c>
      <c r="O447" s="50" t="s">
        <v>1773</v>
      </c>
    </row>
    <row r="448" spans="1:15" ht="31.5">
      <c r="A448" s="43">
        <v>1006</v>
      </c>
      <c r="B448" s="45" t="s">
        <v>2603</v>
      </c>
      <c r="C448" s="55" t="s">
        <v>1808</v>
      </c>
      <c r="D448" s="46" t="s">
        <v>3213</v>
      </c>
      <c r="E448" s="46" t="s">
        <v>3735</v>
      </c>
      <c r="F448" s="63" t="s">
        <v>3834</v>
      </c>
      <c r="G448" s="46" t="s">
        <v>1809</v>
      </c>
      <c r="H448" s="48">
        <v>5</v>
      </c>
      <c r="I448" s="49">
        <v>220</v>
      </c>
      <c r="J448" s="68">
        <v>0.1</v>
      </c>
      <c r="K448" s="49">
        <f t="shared" si="34"/>
        <v>200</v>
      </c>
      <c r="L448" s="69">
        <v>0.505</v>
      </c>
      <c r="M448" s="58">
        <f>SUM(K448-(K448*L448))</f>
        <v>99</v>
      </c>
      <c r="N448" s="51">
        <f t="shared" si="35"/>
        <v>19.8</v>
      </c>
      <c r="O448" s="50" t="s">
        <v>1773</v>
      </c>
    </row>
    <row r="449" spans="1:15" ht="31.5">
      <c r="A449" s="43">
        <v>1006</v>
      </c>
      <c r="B449" s="45" t="s">
        <v>2603</v>
      </c>
      <c r="C449" s="55" t="s">
        <v>1810</v>
      </c>
      <c r="D449" s="46" t="s">
        <v>3213</v>
      </c>
      <c r="E449" s="46" t="s">
        <v>3735</v>
      </c>
      <c r="F449" s="63" t="s">
        <v>3834</v>
      </c>
      <c r="G449" s="46" t="s">
        <v>1811</v>
      </c>
      <c r="H449" s="48">
        <v>5</v>
      </c>
      <c r="I449" s="49">
        <v>330</v>
      </c>
      <c r="J449" s="68">
        <v>0.1</v>
      </c>
      <c r="K449" s="49">
        <f t="shared" si="34"/>
        <v>300</v>
      </c>
      <c r="L449" s="69">
        <v>0.66999</v>
      </c>
      <c r="M449" s="58">
        <v>99</v>
      </c>
      <c r="N449" s="51">
        <f t="shared" si="35"/>
        <v>19.8</v>
      </c>
      <c r="O449" s="50" t="s">
        <v>1773</v>
      </c>
    </row>
    <row r="450" spans="1:15" ht="31.5">
      <c r="A450" s="43">
        <v>1006</v>
      </c>
      <c r="B450" s="45" t="s">
        <v>2603</v>
      </c>
      <c r="C450" s="55" t="s">
        <v>1814</v>
      </c>
      <c r="D450" s="46" t="s">
        <v>3213</v>
      </c>
      <c r="E450" s="46" t="s">
        <v>3735</v>
      </c>
      <c r="F450" s="63" t="s">
        <v>3834</v>
      </c>
      <c r="G450" s="46" t="s">
        <v>1820</v>
      </c>
      <c r="H450" s="48">
        <v>5</v>
      </c>
      <c r="I450" s="49">
        <v>242</v>
      </c>
      <c r="J450" s="68">
        <v>0.1</v>
      </c>
      <c r="K450" s="49">
        <f t="shared" si="34"/>
        <v>220</v>
      </c>
      <c r="L450" s="69">
        <v>0.54999</v>
      </c>
      <c r="M450" s="58">
        <v>99</v>
      </c>
      <c r="N450" s="51">
        <f t="shared" si="35"/>
        <v>19.8</v>
      </c>
      <c r="O450" s="50" t="s">
        <v>1773</v>
      </c>
    </row>
    <row r="451" spans="1:15" ht="31.5">
      <c r="A451" s="43">
        <v>1006</v>
      </c>
      <c r="B451" s="45" t="s">
        <v>2603</v>
      </c>
      <c r="C451" s="55" t="s">
        <v>1815</v>
      </c>
      <c r="D451" s="46" t="s">
        <v>3213</v>
      </c>
      <c r="E451" s="46" t="s">
        <v>3735</v>
      </c>
      <c r="F451" s="63" t="s">
        <v>3834</v>
      </c>
      <c r="G451" s="46" t="s">
        <v>2138</v>
      </c>
      <c r="H451" s="48">
        <v>5</v>
      </c>
      <c r="I451" s="49">
        <v>352</v>
      </c>
      <c r="J451" s="68">
        <v>0.1</v>
      </c>
      <c r="K451" s="49">
        <f t="shared" si="34"/>
        <v>320</v>
      </c>
      <c r="L451" s="69">
        <v>0.69061</v>
      </c>
      <c r="M451" s="58">
        <v>99</v>
      </c>
      <c r="N451" s="51">
        <f t="shared" si="35"/>
        <v>19.8</v>
      </c>
      <c r="O451" s="50" t="s">
        <v>1773</v>
      </c>
    </row>
    <row r="452" spans="1:15" ht="31.5">
      <c r="A452" s="43">
        <v>1042</v>
      </c>
      <c r="B452" s="44" t="s">
        <v>2265</v>
      </c>
      <c r="C452" s="55" t="s">
        <v>2141</v>
      </c>
      <c r="D452" s="46" t="s">
        <v>4935</v>
      </c>
      <c r="E452" s="46" t="s">
        <v>3202</v>
      </c>
      <c r="F452" s="63" t="s">
        <v>3834</v>
      </c>
      <c r="G452" s="46" t="s">
        <v>2142</v>
      </c>
      <c r="H452" s="48">
        <v>5</v>
      </c>
      <c r="I452" s="49" t="s">
        <v>5604</v>
      </c>
      <c r="J452" s="68">
        <v>0.1</v>
      </c>
      <c r="K452" s="49" t="s">
        <v>5604</v>
      </c>
      <c r="L452" s="111"/>
      <c r="M452" s="58">
        <v>7.67</v>
      </c>
      <c r="N452" s="51">
        <v>1.534</v>
      </c>
      <c r="O452" s="50" t="s">
        <v>1771</v>
      </c>
    </row>
    <row r="453" spans="1:15" ht="31.5">
      <c r="A453" s="43">
        <v>1006</v>
      </c>
      <c r="B453" s="45" t="s">
        <v>2603</v>
      </c>
      <c r="C453" s="55" t="s">
        <v>1816</v>
      </c>
      <c r="D453" s="46" t="s">
        <v>3213</v>
      </c>
      <c r="E453" s="46" t="s">
        <v>3735</v>
      </c>
      <c r="F453" s="63" t="s">
        <v>3834</v>
      </c>
      <c r="G453" s="46" t="s">
        <v>2139</v>
      </c>
      <c r="H453" s="48">
        <v>5</v>
      </c>
      <c r="I453" s="49">
        <v>253</v>
      </c>
      <c r="J453" s="68">
        <v>0.1</v>
      </c>
      <c r="K453" s="49">
        <f>SUM(I453*100)/110</f>
        <v>230</v>
      </c>
      <c r="L453" s="69">
        <v>0.56955</v>
      </c>
      <c r="M453" s="58">
        <v>99</v>
      </c>
      <c r="N453" s="51">
        <f>(M453/H453)</f>
        <v>19.8</v>
      </c>
      <c r="O453" s="50" t="s">
        <v>1773</v>
      </c>
    </row>
    <row r="454" spans="1:15" s="1" customFormat="1" ht="31.5">
      <c r="A454" s="43">
        <v>1006</v>
      </c>
      <c r="B454" s="45" t="s">
        <v>2603</v>
      </c>
      <c r="C454" s="55" t="s">
        <v>1817</v>
      </c>
      <c r="D454" s="46" t="s">
        <v>3213</v>
      </c>
      <c r="E454" s="46" t="s">
        <v>3735</v>
      </c>
      <c r="F454" s="63" t="s">
        <v>3834</v>
      </c>
      <c r="G454" s="46" t="s">
        <v>2140</v>
      </c>
      <c r="H454" s="48">
        <v>5</v>
      </c>
      <c r="I454" s="49">
        <v>352</v>
      </c>
      <c r="J454" s="68">
        <v>0.1</v>
      </c>
      <c r="K454" s="49">
        <f>SUM(I454*100)/110</f>
        <v>320</v>
      </c>
      <c r="L454" s="69">
        <v>0.69061</v>
      </c>
      <c r="M454" s="58">
        <v>99</v>
      </c>
      <c r="N454" s="51">
        <f>(M454/H454)</f>
        <v>19.8</v>
      </c>
      <c r="O454" s="50" t="s">
        <v>1773</v>
      </c>
    </row>
    <row r="455" spans="1:15" s="1" customFormat="1" ht="16.5" thickBot="1">
      <c r="A455" s="6"/>
      <c r="B455" s="11"/>
      <c r="C455" s="12"/>
      <c r="D455" s="8"/>
      <c r="E455" s="8"/>
      <c r="F455" s="25"/>
      <c r="G455" s="8"/>
      <c r="H455" s="17"/>
      <c r="I455" s="18"/>
      <c r="J455" s="36"/>
      <c r="K455" s="30"/>
      <c r="L455" s="37"/>
      <c r="M455" s="32"/>
      <c r="N455" s="31"/>
      <c r="O455" s="7"/>
    </row>
    <row r="456" spans="1:15" s="1" customFormat="1" ht="26.25" thickBot="1">
      <c r="A456" s="526" t="s">
        <v>5027</v>
      </c>
      <c r="B456" s="527"/>
      <c r="C456" s="527"/>
      <c r="D456" s="527"/>
      <c r="E456" s="527"/>
      <c r="F456" s="527"/>
      <c r="G456" s="527"/>
      <c r="H456" s="527"/>
      <c r="I456" s="527"/>
      <c r="J456" s="527"/>
      <c r="K456" s="527"/>
      <c r="L456" s="527"/>
      <c r="M456" s="527"/>
      <c r="N456" s="527"/>
      <c r="O456" s="528"/>
    </row>
    <row r="457" spans="1:14" s="1" customFormat="1" ht="15.75">
      <c r="A457" s="91" t="s">
        <v>490</v>
      </c>
      <c r="N457" s="78"/>
    </row>
    <row r="458" spans="1:14" s="1" customFormat="1" ht="23.25">
      <c r="A458" s="183" t="s">
        <v>198</v>
      </c>
      <c r="N458" s="78"/>
    </row>
    <row r="459" spans="1:15" s="1" customFormat="1" ht="47.25">
      <c r="A459" s="39" t="s">
        <v>2985</v>
      </c>
      <c r="B459" s="39" t="s">
        <v>580</v>
      </c>
      <c r="C459" s="39" t="s">
        <v>1930</v>
      </c>
      <c r="D459" s="40" t="s">
        <v>1931</v>
      </c>
      <c r="E459" s="40" t="s">
        <v>1932</v>
      </c>
      <c r="F459" s="40" t="s">
        <v>4276</v>
      </c>
      <c r="G459" s="40" t="s">
        <v>2986</v>
      </c>
      <c r="H459" s="41" t="s">
        <v>2800</v>
      </c>
      <c r="I459" s="41" t="s">
        <v>2361</v>
      </c>
      <c r="J459" s="41" t="s">
        <v>2987</v>
      </c>
      <c r="K459" s="42" t="s">
        <v>4613</v>
      </c>
      <c r="L459" s="39" t="s">
        <v>2988</v>
      </c>
      <c r="M459" s="42" t="s">
        <v>2801</v>
      </c>
      <c r="N459" s="42" t="s">
        <v>1933</v>
      </c>
      <c r="O459" s="39" t="s">
        <v>1929</v>
      </c>
    </row>
    <row r="460" spans="1:15" s="1" customFormat="1" ht="31.5">
      <c r="A460" s="43">
        <v>291</v>
      </c>
      <c r="B460" s="44" t="s">
        <v>3146</v>
      </c>
      <c r="C460" s="55" t="s">
        <v>5709</v>
      </c>
      <c r="D460" s="46" t="s">
        <v>3147</v>
      </c>
      <c r="E460" s="46" t="s">
        <v>3148</v>
      </c>
      <c r="F460" s="46" t="s">
        <v>4242</v>
      </c>
      <c r="G460" s="124" t="s">
        <v>5712</v>
      </c>
      <c r="H460" s="43">
        <v>20</v>
      </c>
      <c r="I460" s="290">
        <v>2.33</v>
      </c>
      <c r="J460" s="291">
        <v>0.1</v>
      </c>
      <c r="K460" s="290">
        <f aca="true" t="shared" si="36" ref="K460:K473">SUM(I460*100)/110</f>
        <v>2.118181818181818</v>
      </c>
      <c r="L460" s="83">
        <v>0.5</v>
      </c>
      <c r="M460" s="290">
        <f aca="true" t="shared" si="37" ref="M460:M473">SUM(K460-(K460*L460))</f>
        <v>1.059090909090909</v>
      </c>
      <c r="N460" s="292">
        <f aca="true" t="shared" si="38" ref="N460:N473">(M460/H460)</f>
        <v>0.052954545454545456</v>
      </c>
      <c r="O460" s="50" t="s">
        <v>4472</v>
      </c>
    </row>
    <row r="461" spans="1:15" s="1" customFormat="1" ht="31.5">
      <c r="A461" s="43">
        <v>292</v>
      </c>
      <c r="B461" s="44" t="s">
        <v>3146</v>
      </c>
      <c r="C461" s="55" t="s">
        <v>5711</v>
      </c>
      <c r="D461" s="46" t="s">
        <v>3147</v>
      </c>
      <c r="E461" s="46" t="s">
        <v>3000</v>
      </c>
      <c r="F461" s="46" t="s">
        <v>4242</v>
      </c>
      <c r="G461" s="124" t="s">
        <v>5710</v>
      </c>
      <c r="H461" s="43">
        <v>5</v>
      </c>
      <c r="I461" s="290">
        <v>2.38</v>
      </c>
      <c r="J461" s="291">
        <v>0.1</v>
      </c>
      <c r="K461" s="290">
        <f t="shared" si="36"/>
        <v>2.1636363636363636</v>
      </c>
      <c r="L461" s="83">
        <v>0.5</v>
      </c>
      <c r="M461" s="290">
        <f t="shared" si="37"/>
        <v>1.0818181818181818</v>
      </c>
      <c r="N461" s="292">
        <f t="shared" si="38"/>
        <v>0.21636363636363637</v>
      </c>
      <c r="O461" s="50" t="s">
        <v>4472</v>
      </c>
    </row>
    <row r="462" spans="1:15" s="1" customFormat="1" ht="31.5">
      <c r="A462" s="43">
        <v>164</v>
      </c>
      <c r="B462" s="45" t="s">
        <v>3652</v>
      </c>
      <c r="C462" s="45" t="s">
        <v>3114</v>
      </c>
      <c r="D462" s="46" t="s">
        <v>3653</v>
      </c>
      <c r="E462" s="46" t="s">
        <v>3654</v>
      </c>
      <c r="F462" s="46" t="s">
        <v>4242</v>
      </c>
      <c r="G462" s="46" t="s">
        <v>3118</v>
      </c>
      <c r="H462" s="48">
        <v>10</v>
      </c>
      <c r="I462" s="290">
        <v>1.47</v>
      </c>
      <c r="J462" s="291">
        <v>0.1</v>
      </c>
      <c r="K462" s="290">
        <f t="shared" si="36"/>
        <v>1.3363636363636364</v>
      </c>
      <c r="L462" s="83">
        <v>0.53</v>
      </c>
      <c r="M462" s="85">
        <f t="shared" si="37"/>
        <v>0.628090909090909</v>
      </c>
      <c r="N462" s="292">
        <f t="shared" si="38"/>
        <v>0.0628090909090909</v>
      </c>
      <c r="O462" s="50" t="s">
        <v>4472</v>
      </c>
    </row>
    <row r="463" spans="1:15" s="1" customFormat="1" ht="31.5">
      <c r="A463" s="43">
        <v>165</v>
      </c>
      <c r="B463" s="45" t="s">
        <v>3652</v>
      </c>
      <c r="C463" s="45" t="s">
        <v>3115</v>
      </c>
      <c r="D463" s="46" t="s">
        <v>3653</v>
      </c>
      <c r="E463" s="46" t="s">
        <v>3655</v>
      </c>
      <c r="F463" s="46" t="s">
        <v>4242</v>
      </c>
      <c r="G463" s="46" t="s">
        <v>5706</v>
      </c>
      <c r="H463" s="48">
        <v>10</v>
      </c>
      <c r="I463" s="290">
        <v>3.0199</v>
      </c>
      <c r="J463" s="291">
        <v>0.1</v>
      </c>
      <c r="K463" s="290">
        <f t="shared" si="36"/>
        <v>2.7453636363636362</v>
      </c>
      <c r="L463" s="83">
        <v>0.53</v>
      </c>
      <c r="M463" s="85">
        <f t="shared" si="37"/>
        <v>1.290320909090909</v>
      </c>
      <c r="N463" s="292">
        <v>0.12904</v>
      </c>
      <c r="O463" s="50" t="s">
        <v>4472</v>
      </c>
    </row>
    <row r="464" spans="1:15" s="1" customFormat="1" ht="31.5">
      <c r="A464" s="43">
        <v>166</v>
      </c>
      <c r="B464" s="45" t="s">
        <v>3652</v>
      </c>
      <c r="C464" s="45" t="s">
        <v>3116</v>
      </c>
      <c r="D464" s="46" t="s">
        <v>3653</v>
      </c>
      <c r="E464" s="46" t="s">
        <v>3656</v>
      </c>
      <c r="F464" s="46" t="s">
        <v>4242</v>
      </c>
      <c r="G464" s="46" t="s">
        <v>5707</v>
      </c>
      <c r="H464" s="48">
        <v>6</v>
      </c>
      <c r="I464" s="290">
        <v>3.9001</v>
      </c>
      <c r="J464" s="291">
        <v>0.1</v>
      </c>
      <c r="K464" s="290">
        <f t="shared" si="36"/>
        <v>3.5455454545454543</v>
      </c>
      <c r="L464" s="83">
        <v>0.53</v>
      </c>
      <c r="M464" s="290">
        <f t="shared" si="37"/>
        <v>1.6664063636363635</v>
      </c>
      <c r="N464" s="292">
        <f t="shared" si="38"/>
        <v>0.2777343939393939</v>
      </c>
      <c r="O464" s="50" t="s">
        <v>4472</v>
      </c>
    </row>
    <row r="465" spans="1:15" s="1" customFormat="1" ht="31.5">
      <c r="A465" s="43">
        <v>167</v>
      </c>
      <c r="B465" s="45" t="s">
        <v>3652</v>
      </c>
      <c r="C465" s="45" t="s">
        <v>3117</v>
      </c>
      <c r="D465" s="46" t="s">
        <v>3653</v>
      </c>
      <c r="E465" s="46" t="s">
        <v>4440</v>
      </c>
      <c r="F465" s="46" t="s">
        <v>4242</v>
      </c>
      <c r="G465" s="46" t="s">
        <v>5708</v>
      </c>
      <c r="H465" s="48">
        <v>3</v>
      </c>
      <c r="I465" s="290">
        <v>3.32</v>
      </c>
      <c r="J465" s="291">
        <v>0.1</v>
      </c>
      <c r="K465" s="290">
        <f t="shared" si="36"/>
        <v>3.018181818181818</v>
      </c>
      <c r="L465" s="83">
        <v>0.85</v>
      </c>
      <c r="M465" s="290">
        <f t="shared" si="37"/>
        <v>0.45272727272727264</v>
      </c>
      <c r="N465" s="293">
        <f t="shared" si="38"/>
        <v>0.15090909090909088</v>
      </c>
      <c r="O465" s="50" t="s">
        <v>4472</v>
      </c>
    </row>
    <row r="466" spans="1:15" s="1" customFormat="1" ht="31.5">
      <c r="A466" s="43">
        <v>725</v>
      </c>
      <c r="B466" s="45" t="s">
        <v>3674</v>
      </c>
      <c r="C466" s="55" t="s">
        <v>5811</v>
      </c>
      <c r="D466" s="46" t="s">
        <v>3675</v>
      </c>
      <c r="E466" s="46" t="s">
        <v>3676</v>
      </c>
      <c r="F466" s="46" t="s">
        <v>4242</v>
      </c>
      <c r="G466" s="47" t="s">
        <v>5813</v>
      </c>
      <c r="H466" s="48">
        <v>5</v>
      </c>
      <c r="I466" s="49">
        <v>8.6999</v>
      </c>
      <c r="J466" s="68">
        <v>0.1</v>
      </c>
      <c r="K466" s="49">
        <f>SUM(I466*100)/110</f>
        <v>7.909</v>
      </c>
      <c r="L466" s="69">
        <v>0.75</v>
      </c>
      <c r="M466" s="49">
        <f>SUM(K466-(K466*L466))</f>
        <v>1.9772499999999997</v>
      </c>
      <c r="N466" s="51">
        <f>(M466/H466)</f>
        <v>0.39544999999999997</v>
      </c>
      <c r="O466" s="50" t="s">
        <v>1773</v>
      </c>
    </row>
    <row r="467" spans="1:15" s="1" customFormat="1" ht="31.5">
      <c r="A467" s="43">
        <v>726</v>
      </c>
      <c r="B467" s="45" t="s">
        <v>3674</v>
      </c>
      <c r="C467" s="55" t="s">
        <v>5812</v>
      </c>
      <c r="D467" s="46" t="s">
        <v>3675</v>
      </c>
      <c r="E467" s="46" t="s">
        <v>3678</v>
      </c>
      <c r="F467" s="46" t="s">
        <v>4242</v>
      </c>
      <c r="G467" s="47" t="s">
        <v>2939</v>
      </c>
      <c r="H467" s="48">
        <v>10</v>
      </c>
      <c r="I467" s="49">
        <v>15.63</v>
      </c>
      <c r="J467" s="68">
        <v>0.1</v>
      </c>
      <c r="K467" s="49">
        <f>SUM(I467*100)/110</f>
        <v>14.209090909090909</v>
      </c>
      <c r="L467" s="69">
        <v>0.72</v>
      </c>
      <c r="M467" s="49">
        <f>SUM(K467-(K467*L467))</f>
        <v>3.978545454545454</v>
      </c>
      <c r="N467" s="51">
        <f>(M467/H467)</f>
        <v>0.3978545454545454</v>
      </c>
      <c r="O467" s="50" t="s">
        <v>5402</v>
      </c>
    </row>
    <row r="468" spans="1:15" s="1" customFormat="1" ht="31.5">
      <c r="A468" s="43">
        <v>727</v>
      </c>
      <c r="B468" s="45" t="s">
        <v>3674</v>
      </c>
      <c r="C468" s="55" t="s">
        <v>5118</v>
      </c>
      <c r="D468" s="46" t="s">
        <v>3675</v>
      </c>
      <c r="E468" s="46" t="s">
        <v>3677</v>
      </c>
      <c r="F468" s="46" t="s">
        <v>4242</v>
      </c>
      <c r="G468" s="47" t="s">
        <v>1955</v>
      </c>
      <c r="H468" s="48">
        <v>5</v>
      </c>
      <c r="I468" s="49">
        <v>14.5</v>
      </c>
      <c r="J468" s="68">
        <v>0.1</v>
      </c>
      <c r="K468" s="49">
        <f t="shared" si="36"/>
        <v>13.181818181818182</v>
      </c>
      <c r="L468" s="69">
        <v>0.51</v>
      </c>
      <c r="M468" s="49">
        <f t="shared" si="37"/>
        <v>6.459090909090909</v>
      </c>
      <c r="N468" s="51">
        <f t="shared" si="38"/>
        <v>1.2918181818181818</v>
      </c>
      <c r="O468" s="50" t="s">
        <v>1773</v>
      </c>
    </row>
    <row r="469" spans="1:15" s="1" customFormat="1" ht="31.5">
      <c r="A469" s="43">
        <v>1234</v>
      </c>
      <c r="B469" s="45" t="s">
        <v>4924</v>
      </c>
      <c r="C469" s="45" t="s">
        <v>3340</v>
      </c>
      <c r="D469" s="46" t="s">
        <v>4925</v>
      </c>
      <c r="E469" s="46" t="s">
        <v>4926</v>
      </c>
      <c r="F469" s="46" t="s">
        <v>4242</v>
      </c>
      <c r="G469" s="46" t="s">
        <v>3341</v>
      </c>
      <c r="H469" s="43">
        <v>5</v>
      </c>
      <c r="I469" s="49">
        <v>7.85</v>
      </c>
      <c r="J469" s="68">
        <v>0.1</v>
      </c>
      <c r="K469" s="49">
        <f t="shared" si="36"/>
        <v>7.136363636363637</v>
      </c>
      <c r="L469" s="69">
        <v>0.52</v>
      </c>
      <c r="M469" s="58">
        <f t="shared" si="37"/>
        <v>3.4254545454545453</v>
      </c>
      <c r="N469" s="51">
        <f t="shared" si="38"/>
        <v>0.6850909090909091</v>
      </c>
      <c r="O469" s="50" t="s">
        <v>1773</v>
      </c>
    </row>
    <row r="470" spans="1:15" ht="31.5">
      <c r="A470" s="43">
        <v>735</v>
      </c>
      <c r="B470" s="45" t="s">
        <v>3674</v>
      </c>
      <c r="C470" s="55" t="s">
        <v>2701</v>
      </c>
      <c r="D470" s="46" t="s">
        <v>3679</v>
      </c>
      <c r="E470" s="46" t="s">
        <v>2962</v>
      </c>
      <c r="F470" s="46" t="s">
        <v>4242</v>
      </c>
      <c r="G470" s="47" t="s">
        <v>4903</v>
      </c>
      <c r="H470" s="48">
        <v>30</v>
      </c>
      <c r="I470" s="49">
        <v>13.36</v>
      </c>
      <c r="J470" s="68">
        <v>0.1</v>
      </c>
      <c r="K470" s="49">
        <f t="shared" si="36"/>
        <v>12.145454545454545</v>
      </c>
      <c r="L470" s="69">
        <v>0.52</v>
      </c>
      <c r="M470" s="49">
        <f t="shared" si="37"/>
        <v>5.829818181818181</v>
      </c>
      <c r="N470" s="51">
        <f t="shared" si="38"/>
        <v>0.1943272727272727</v>
      </c>
      <c r="O470" s="50" t="s">
        <v>1773</v>
      </c>
    </row>
    <row r="471" spans="1:15" ht="31.5">
      <c r="A471" s="43">
        <v>736</v>
      </c>
      <c r="B471" s="45" t="s">
        <v>3674</v>
      </c>
      <c r="C471" s="55" t="s">
        <v>4902</v>
      </c>
      <c r="D471" s="46" t="s">
        <v>3679</v>
      </c>
      <c r="E471" s="46" t="s">
        <v>2982</v>
      </c>
      <c r="F471" s="46" t="s">
        <v>4242</v>
      </c>
      <c r="G471" s="47" t="s">
        <v>3339</v>
      </c>
      <c r="H471" s="48">
        <v>10</v>
      </c>
      <c r="I471" s="49">
        <v>19.89</v>
      </c>
      <c r="J471" s="68">
        <v>0.1</v>
      </c>
      <c r="K471" s="49">
        <f t="shared" si="36"/>
        <v>18.081818181818182</v>
      </c>
      <c r="L471" s="69">
        <v>0.52</v>
      </c>
      <c r="M471" s="49">
        <f t="shared" si="37"/>
        <v>8.679272727272727</v>
      </c>
      <c r="N471" s="51">
        <f t="shared" si="38"/>
        <v>0.8679272727272727</v>
      </c>
      <c r="O471" s="50" t="s">
        <v>1773</v>
      </c>
    </row>
    <row r="472" spans="1:15" ht="15.75">
      <c r="A472" s="43">
        <v>728</v>
      </c>
      <c r="B472" s="44" t="s">
        <v>1800</v>
      </c>
      <c r="C472" s="55" t="s">
        <v>5119</v>
      </c>
      <c r="D472" s="46" t="s">
        <v>1801</v>
      </c>
      <c r="E472" s="46" t="s">
        <v>3002</v>
      </c>
      <c r="F472" s="46" t="s">
        <v>4242</v>
      </c>
      <c r="G472" s="47" t="s">
        <v>1956</v>
      </c>
      <c r="H472" s="43">
        <v>5</v>
      </c>
      <c r="I472" s="49">
        <v>23.46</v>
      </c>
      <c r="J472" s="68">
        <v>0.1</v>
      </c>
      <c r="K472" s="49">
        <f t="shared" si="36"/>
        <v>21.327272727272728</v>
      </c>
      <c r="L472" s="69">
        <v>0.7</v>
      </c>
      <c r="M472" s="49">
        <f t="shared" si="37"/>
        <v>6.39818181818182</v>
      </c>
      <c r="N472" s="51">
        <f t="shared" si="38"/>
        <v>1.2796363636363641</v>
      </c>
      <c r="O472" s="50" t="s">
        <v>1773</v>
      </c>
    </row>
    <row r="473" spans="1:15" s="1" customFormat="1" ht="16.5" thickBot="1">
      <c r="A473" s="300">
        <v>732</v>
      </c>
      <c r="B473" s="461" t="s">
        <v>551</v>
      </c>
      <c r="C473" s="297" t="s">
        <v>1957</v>
      </c>
      <c r="D473" s="298" t="s">
        <v>552</v>
      </c>
      <c r="E473" s="298" t="s">
        <v>553</v>
      </c>
      <c r="F473" s="298" t="s">
        <v>4242</v>
      </c>
      <c r="G473" s="472" t="s">
        <v>2700</v>
      </c>
      <c r="H473" s="300">
        <v>1</v>
      </c>
      <c r="I473" s="466">
        <v>9.77</v>
      </c>
      <c r="J473" s="467">
        <v>0.1</v>
      </c>
      <c r="K473" s="466">
        <f t="shared" si="36"/>
        <v>8.881818181818181</v>
      </c>
      <c r="L473" s="468">
        <v>0.75</v>
      </c>
      <c r="M473" s="466">
        <f t="shared" si="37"/>
        <v>2.2204545454545457</v>
      </c>
      <c r="N473" s="471">
        <f t="shared" si="38"/>
        <v>2.2204545454545457</v>
      </c>
      <c r="O473" s="305" t="s">
        <v>2368</v>
      </c>
    </row>
    <row r="474" spans="1:15" s="1" customFormat="1" ht="26.25" thickBot="1">
      <c r="A474" s="526" t="s">
        <v>5027</v>
      </c>
      <c r="B474" s="527"/>
      <c r="C474" s="527"/>
      <c r="D474" s="527"/>
      <c r="E474" s="527"/>
      <c r="F474" s="527"/>
      <c r="G474" s="527"/>
      <c r="H474" s="527"/>
      <c r="I474" s="527"/>
      <c r="J474" s="527"/>
      <c r="K474" s="527"/>
      <c r="L474" s="527"/>
      <c r="M474" s="527"/>
      <c r="N474" s="527"/>
      <c r="O474" s="528"/>
    </row>
    <row r="475" spans="1:14" s="1" customFormat="1" ht="15.75">
      <c r="A475" s="91" t="s">
        <v>491</v>
      </c>
      <c r="N475" s="2"/>
    </row>
    <row r="476" spans="1:14" ht="23.25">
      <c r="A476" s="183" t="s">
        <v>198</v>
      </c>
      <c r="N476" s="2"/>
    </row>
    <row r="477" spans="1:15" ht="47.25">
      <c r="A477" s="39" t="s">
        <v>2985</v>
      </c>
      <c r="B477" s="39" t="s">
        <v>580</v>
      </c>
      <c r="C477" s="39" t="s">
        <v>1930</v>
      </c>
      <c r="D477" s="40" t="s">
        <v>1931</v>
      </c>
      <c r="E477" s="40" t="s">
        <v>1932</v>
      </c>
      <c r="F477" s="40" t="s">
        <v>4276</v>
      </c>
      <c r="G477" s="40" t="s">
        <v>2986</v>
      </c>
      <c r="H477" s="41" t="s">
        <v>2800</v>
      </c>
      <c r="I477" s="41" t="s">
        <v>2361</v>
      </c>
      <c r="J477" s="41" t="s">
        <v>2987</v>
      </c>
      <c r="K477" s="42" t="s">
        <v>4613</v>
      </c>
      <c r="L477" s="39" t="s">
        <v>2988</v>
      </c>
      <c r="M477" s="42" t="s">
        <v>2801</v>
      </c>
      <c r="N477" s="42" t="s">
        <v>1933</v>
      </c>
      <c r="O477" s="39" t="s">
        <v>1929</v>
      </c>
    </row>
    <row r="478" spans="1:15" ht="15.75">
      <c r="A478" s="43" t="s">
        <v>731</v>
      </c>
      <c r="B478" s="44" t="s">
        <v>3089</v>
      </c>
      <c r="C478" s="45" t="s">
        <v>4243</v>
      </c>
      <c r="D478" s="46" t="s">
        <v>891</v>
      </c>
      <c r="E478" s="46" t="s">
        <v>5126</v>
      </c>
      <c r="F478" s="46" t="s">
        <v>4242</v>
      </c>
      <c r="G478" s="46" t="s">
        <v>892</v>
      </c>
      <c r="H478" s="43">
        <v>40</v>
      </c>
      <c r="I478" s="49">
        <v>4.6</v>
      </c>
      <c r="J478" s="68">
        <v>0.1</v>
      </c>
      <c r="K478" s="58">
        <f>SUM(I478*100)/110</f>
        <v>4.181818181818182</v>
      </c>
      <c r="L478" s="69">
        <v>0.52</v>
      </c>
      <c r="M478" s="58">
        <f>SUM(K478-(K478*L478))</f>
        <v>2.0072727272727273</v>
      </c>
      <c r="N478" s="51">
        <f>(M478/H478)</f>
        <v>0.05018181818181818</v>
      </c>
      <c r="O478" s="50" t="s">
        <v>4472</v>
      </c>
    </row>
    <row r="479" spans="1:15" s="1" customFormat="1" ht="16.5" thickBot="1">
      <c r="A479" s="300" t="s">
        <v>731</v>
      </c>
      <c r="B479" s="461" t="s">
        <v>3089</v>
      </c>
      <c r="C479" s="462" t="s">
        <v>5469</v>
      </c>
      <c r="D479" s="298" t="s">
        <v>891</v>
      </c>
      <c r="E479" s="298" t="s">
        <v>2962</v>
      </c>
      <c r="F479" s="298" t="s">
        <v>4242</v>
      </c>
      <c r="G479" s="298" t="s">
        <v>893</v>
      </c>
      <c r="H479" s="300">
        <v>40</v>
      </c>
      <c r="I479" s="466">
        <v>8.35</v>
      </c>
      <c r="J479" s="467">
        <v>0.1</v>
      </c>
      <c r="K479" s="469">
        <f>SUM(I479*100)/110</f>
        <v>7.590909090909091</v>
      </c>
      <c r="L479" s="468">
        <v>0.52</v>
      </c>
      <c r="M479" s="469">
        <f>SUM(K479-(K479*L479))</f>
        <v>3.6436363636363636</v>
      </c>
      <c r="N479" s="471">
        <f>(M479/H479)</f>
        <v>0.09109090909090908</v>
      </c>
      <c r="O479" s="305" t="s">
        <v>4472</v>
      </c>
    </row>
    <row r="480" spans="1:15" s="1" customFormat="1" ht="24" thickBot="1">
      <c r="A480" s="525" t="s">
        <v>900</v>
      </c>
      <c r="B480" s="523"/>
      <c r="C480" s="523"/>
      <c r="D480" s="523"/>
      <c r="E480" s="523"/>
      <c r="F480" s="523"/>
      <c r="G480" s="523"/>
      <c r="H480" s="523"/>
      <c r="I480" s="523"/>
      <c r="J480" s="523"/>
      <c r="K480" s="523"/>
      <c r="L480" s="523"/>
      <c r="M480" s="523"/>
      <c r="N480" s="523"/>
      <c r="O480" s="503"/>
    </row>
    <row r="481" spans="1:15" s="1" customFormat="1" ht="15.75">
      <c r="A481" s="20" t="s">
        <v>492</v>
      </c>
      <c r="B481" s="253"/>
      <c r="C481" s="253"/>
      <c r="D481" s="253"/>
      <c r="E481" s="253"/>
      <c r="F481" s="253"/>
      <c r="G481" s="253"/>
      <c r="H481" s="253"/>
      <c r="I481" s="253"/>
      <c r="J481" s="253"/>
      <c r="K481" s="253"/>
      <c r="L481" s="253"/>
      <c r="M481" s="253"/>
      <c r="N481" s="20"/>
      <c r="O481" s="253"/>
    </row>
    <row r="482" spans="1:15" s="4" customFormat="1" ht="23.25">
      <c r="A482" s="183" t="s">
        <v>195</v>
      </c>
      <c r="B482" s="253"/>
      <c r="C482" s="253"/>
      <c r="D482" s="253"/>
      <c r="E482" s="253"/>
      <c r="F482" s="253"/>
      <c r="G482" s="253"/>
      <c r="H482" s="253"/>
      <c r="I482" s="253"/>
      <c r="J482" s="253"/>
      <c r="K482" s="253"/>
      <c r="L482" s="253"/>
      <c r="M482" s="253"/>
      <c r="N482" s="20"/>
      <c r="O482" s="253"/>
    </row>
    <row r="483" spans="1:15" s="4" customFormat="1" ht="47.25">
      <c r="A483" s="129" t="s">
        <v>735</v>
      </c>
      <c r="B483" s="129" t="s">
        <v>580</v>
      </c>
      <c r="C483" s="129" t="s">
        <v>1930</v>
      </c>
      <c r="D483" s="129" t="s">
        <v>1931</v>
      </c>
      <c r="E483" s="130" t="s">
        <v>736</v>
      </c>
      <c r="F483" s="129" t="s">
        <v>737</v>
      </c>
      <c r="G483" s="129" t="s">
        <v>738</v>
      </c>
      <c r="H483" s="130" t="s">
        <v>2800</v>
      </c>
      <c r="I483" s="130" t="s">
        <v>739</v>
      </c>
      <c r="J483" s="129" t="s">
        <v>2987</v>
      </c>
      <c r="K483" s="130" t="s">
        <v>740</v>
      </c>
      <c r="L483" s="129" t="s">
        <v>2988</v>
      </c>
      <c r="M483" s="130" t="s">
        <v>741</v>
      </c>
      <c r="N483" s="130" t="s">
        <v>742</v>
      </c>
      <c r="O483" s="129" t="s">
        <v>1929</v>
      </c>
    </row>
    <row r="484" spans="1:15" s="4" customFormat="1" ht="19.5">
      <c r="A484" s="151" t="s">
        <v>894</v>
      </c>
      <c r="B484" s="158" t="s">
        <v>895</v>
      </c>
      <c r="C484" s="159" t="s">
        <v>896</v>
      </c>
      <c r="D484" s="162" t="s">
        <v>897</v>
      </c>
      <c r="E484" s="158" t="s">
        <v>898</v>
      </c>
      <c r="F484" s="135"/>
      <c r="G484" s="163" t="s">
        <v>899</v>
      </c>
      <c r="H484" s="136">
        <v>1</v>
      </c>
      <c r="I484" s="330">
        <v>131</v>
      </c>
      <c r="J484" s="329">
        <v>0.1</v>
      </c>
      <c r="K484" s="85">
        <f>SUM(I484*100)/110</f>
        <v>119.0909090909091</v>
      </c>
      <c r="L484" s="331">
        <v>0.5</v>
      </c>
      <c r="M484" s="332">
        <f>SUM(K484)-(K484*L484)</f>
        <v>59.54545454545455</v>
      </c>
      <c r="N484" s="292">
        <f>(M484/H484)</f>
        <v>59.54545454545455</v>
      </c>
      <c r="O484" s="110" t="s">
        <v>1773</v>
      </c>
    </row>
    <row r="485" spans="1:15" s="4" customFormat="1" ht="16.5" thickBot="1">
      <c r="A485" s="6"/>
      <c r="B485" s="9"/>
      <c r="C485" s="12"/>
      <c r="D485" s="8"/>
      <c r="E485" s="8"/>
      <c r="F485" s="8"/>
      <c r="G485" s="121"/>
      <c r="H485" s="20"/>
      <c r="I485" s="18"/>
      <c r="J485" s="36"/>
      <c r="K485" s="30"/>
      <c r="L485" s="37"/>
      <c r="M485" s="30"/>
      <c r="N485" s="32"/>
      <c r="O485" s="7"/>
    </row>
    <row r="486" spans="1:15" s="1" customFormat="1" ht="26.25" thickBot="1">
      <c r="A486" s="526" t="s">
        <v>5526</v>
      </c>
      <c r="B486" s="527"/>
      <c r="C486" s="527"/>
      <c r="D486" s="527"/>
      <c r="E486" s="527"/>
      <c r="F486" s="527"/>
      <c r="G486" s="527"/>
      <c r="H486" s="527"/>
      <c r="I486" s="527"/>
      <c r="J486" s="527"/>
      <c r="K486" s="527"/>
      <c r="L486" s="527"/>
      <c r="M486" s="527"/>
      <c r="N486" s="527"/>
      <c r="O486" s="528"/>
    </row>
    <row r="487" spans="1:14" s="1" customFormat="1" ht="15.75">
      <c r="A487" s="91" t="s">
        <v>493</v>
      </c>
      <c r="N487" s="78"/>
    </row>
    <row r="488" spans="1:14" s="1" customFormat="1" ht="23.25">
      <c r="A488" s="183" t="s">
        <v>199</v>
      </c>
      <c r="N488" s="78"/>
    </row>
    <row r="489" spans="1:15" s="1" customFormat="1" ht="47.25">
      <c r="A489" s="39" t="s">
        <v>2985</v>
      </c>
      <c r="B489" s="39" t="s">
        <v>580</v>
      </c>
      <c r="C489" s="39" t="s">
        <v>1930</v>
      </c>
      <c r="D489" s="40" t="s">
        <v>1931</v>
      </c>
      <c r="E489" s="40" t="s">
        <v>1932</v>
      </c>
      <c r="F489" s="40" t="s">
        <v>4276</v>
      </c>
      <c r="G489" s="40" t="s">
        <v>2986</v>
      </c>
      <c r="H489" s="41" t="s">
        <v>2800</v>
      </c>
      <c r="I489" s="41" t="s">
        <v>2361</v>
      </c>
      <c r="J489" s="41" t="s">
        <v>2987</v>
      </c>
      <c r="K489" s="42" t="s">
        <v>4613</v>
      </c>
      <c r="L489" s="39" t="s">
        <v>2988</v>
      </c>
      <c r="M489" s="42" t="s">
        <v>2801</v>
      </c>
      <c r="N489" s="42" t="s">
        <v>1933</v>
      </c>
      <c r="O489" s="39" t="s">
        <v>1929</v>
      </c>
    </row>
    <row r="490" spans="1:15" s="1" customFormat="1" ht="31.5">
      <c r="A490" s="43">
        <v>101</v>
      </c>
      <c r="B490" s="45" t="s">
        <v>1673</v>
      </c>
      <c r="C490" s="55" t="s">
        <v>4986</v>
      </c>
      <c r="D490" s="46" t="s">
        <v>1674</v>
      </c>
      <c r="E490" s="46" t="s">
        <v>1675</v>
      </c>
      <c r="F490" s="47" t="s">
        <v>2620</v>
      </c>
      <c r="G490" s="47" t="s">
        <v>2264</v>
      </c>
      <c r="H490" s="43">
        <v>5</v>
      </c>
      <c r="I490" s="49" t="s">
        <v>5604</v>
      </c>
      <c r="J490" s="68">
        <v>0.1</v>
      </c>
      <c r="K490" s="49" t="s">
        <v>5604</v>
      </c>
      <c r="L490" s="81"/>
      <c r="M490" s="49">
        <v>1.195</v>
      </c>
      <c r="N490" s="51">
        <v>0.24</v>
      </c>
      <c r="O490" s="50" t="s">
        <v>1771</v>
      </c>
    </row>
    <row r="491" spans="1:15" s="1" customFormat="1" ht="31.5">
      <c r="A491" s="43">
        <v>663</v>
      </c>
      <c r="B491" s="44" t="s">
        <v>2967</v>
      </c>
      <c r="C491" s="45" t="s">
        <v>2285</v>
      </c>
      <c r="D491" s="46" t="s">
        <v>2968</v>
      </c>
      <c r="E491" s="46" t="s">
        <v>2710</v>
      </c>
      <c r="F491" s="47" t="s">
        <v>2620</v>
      </c>
      <c r="G491" s="47" t="s">
        <v>4825</v>
      </c>
      <c r="H491" s="48">
        <v>10</v>
      </c>
      <c r="I491" s="49">
        <v>600.56</v>
      </c>
      <c r="J491" s="68">
        <v>0.1</v>
      </c>
      <c r="K491" s="58">
        <f aca="true" t="shared" si="39" ref="K491:K496">SUM(I491*100)/110</f>
        <v>545.9636363636363</v>
      </c>
      <c r="L491" s="69">
        <v>0.606</v>
      </c>
      <c r="M491" s="58">
        <v>215.1</v>
      </c>
      <c r="N491" s="51">
        <f aca="true" t="shared" si="40" ref="N491:N496">(M491/H491)</f>
        <v>21.509999999999998</v>
      </c>
      <c r="O491" s="50" t="s">
        <v>1771</v>
      </c>
    </row>
    <row r="492" spans="1:15" s="1" customFormat="1" ht="31.5">
      <c r="A492" s="43">
        <v>665</v>
      </c>
      <c r="B492" s="44" t="s">
        <v>2967</v>
      </c>
      <c r="C492" s="45" t="s">
        <v>4826</v>
      </c>
      <c r="D492" s="46" t="s">
        <v>2968</v>
      </c>
      <c r="E492" s="46" t="s">
        <v>1695</v>
      </c>
      <c r="F492" s="47" t="s">
        <v>2620</v>
      </c>
      <c r="G492" s="47" t="s">
        <v>4869</v>
      </c>
      <c r="H492" s="48">
        <v>10</v>
      </c>
      <c r="I492" s="49">
        <v>313.2812</v>
      </c>
      <c r="J492" s="68">
        <v>0.1</v>
      </c>
      <c r="K492" s="58">
        <f t="shared" si="39"/>
        <v>284.80109090909093</v>
      </c>
      <c r="L492" s="69">
        <v>0.55</v>
      </c>
      <c r="M492" s="58">
        <v>128.104</v>
      </c>
      <c r="N492" s="51">
        <f t="shared" si="40"/>
        <v>12.810400000000001</v>
      </c>
      <c r="O492" s="50" t="s">
        <v>1771</v>
      </c>
    </row>
    <row r="493" spans="1:15" s="1" customFormat="1" ht="31.5">
      <c r="A493" s="43">
        <v>666</v>
      </c>
      <c r="B493" s="44" t="s">
        <v>2967</v>
      </c>
      <c r="C493" s="45" t="s">
        <v>4870</v>
      </c>
      <c r="D493" s="46" t="s">
        <v>2968</v>
      </c>
      <c r="E493" s="46" t="s">
        <v>2970</v>
      </c>
      <c r="F493" s="47" t="s">
        <v>2620</v>
      </c>
      <c r="G493" s="47" t="s">
        <v>4869</v>
      </c>
      <c r="H493" s="48">
        <v>10</v>
      </c>
      <c r="I493" s="49">
        <v>626.28</v>
      </c>
      <c r="J493" s="68">
        <v>0.1</v>
      </c>
      <c r="K493" s="58">
        <f t="shared" si="39"/>
        <v>569.3454545454546</v>
      </c>
      <c r="L493" s="69">
        <v>0.5801</v>
      </c>
      <c r="M493" s="58">
        <v>239</v>
      </c>
      <c r="N493" s="51">
        <f t="shared" si="40"/>
        <v>23.9</v>
      </c>
      <c r="O493" s="50" t="s">
        <v>1771</v>
      </c>
    </row>
    <row r="494" spans="1:15" ht="31.5">
      <c r="A494" s="43">
        <v>667</v>
      </c>
      <c r="B494" s="44" t="s">
        <v>2967</v>
      </c>
      <c r="C494" s="45" t="s">
        <v>4871</v>
      </c>
      <c r="D494" s="46" t="s">
        <v>2968</v>
      </c>
      <c r="E494" s="46" t="s">
        <v>1696</v>
      </c>
      <c r="F494" s="47" t="s">
        <v>2620</v>
      </c>
      <c r="G494" s="47" t="s">
        <v>4869</v>
      </c>
      <c r="H494" s="48">
        <v>10</v>
      </c>
      <c r="I494" s="49">
        <v>1252.9336</v>
      </c>
      <c r="J494" s="68">
        <v>0.1</v>
      </c>
      <c r="K494" s="58">
        <f t="shared" si="39"/>
        <v>1139.0305454545455</v>
      </c>
      <c r="L494" s="69">
        <v>0.6181</v>
      </c>
      <c r="M494" s="58">
        <v>434.98</v>
      </c>
      <c r="N494" s="51">
        <f t="shared" si="40"/>
        <v>43.498000000000005</v>
      </c>
      <c r="O494" s="50" t="s">
        <v>1771</v>
      </c>
    </row>
    <row r="495" spans="1:15" ht="31.5">
      <c r="A495" s="43">
        <v>748</v>
      </c>
      <c r="B495" s="44" t="s">
        <v>2493</v>
      </c>
      <c r="C495" s="55" t="s">
        <v>3922</v>
      </c>
      <c r="D495" s="46" t="s">
        <v>2075</v>
      </c>
      <c r="E495" s="46" t="s">
        <v>4936</v>
      </c>
      <c r="F495" s="47" t="s">
        <v>2620</v>
      </c>
      <c r="G495" s="47" t="s">
        <v>4240</v>
      </c>
      <c r="H495" s="48">
        <v>10</v>
      </c>
      <c r="I495" s="49">
        <v>10.3</v>
      </c>
      <c r="J495" s="68">
        <v>0.1</v>
      </c>
      <c r="K495" s="49">
        <f t="shared" si="39"/>
        <v>9.363636363636363</v>
      </c>
      <c r="L495" s="69">
        <v>0.8621</v>
      </c>
      <c r="M495" s="58">
        <f>SUM(K495-(K495*L495))</f>
        <v>1.2912454545454555</v>
      </c>
      <c r="N495" s="51">
        <f t="shared" si="40"/>
        <v>0.12912454545454555</v>
      </c>
      <c r="O495" s="50" t="s">
        <v>1773</v>
      </c>
    </row>
    <row r="496" spans="1:15" ht="31.5">
      <c r="A496" s="43">
        <v>749</v>
      </c>
      <c r="B496" s="44" t="s">
        <v>2493</v>
      </c>
      <c r="C496" s="45" t="s">
        <v>4241</v>
      </c>
      <c r="D496" s="46" t="s">
        <v>2075</v>
      </c>
      <c r="E496" s="46" t="s">
        <v>2495</v>
      </c>
      <c r="F496" s="47" t="s">
        <v>2620</v>
      </c>
      <c r="G496" s="47" t="s">
        <v>4240</v>
      </c>
      <c r="H496" s="48">
        <v>1</v>
      </c>
      <c r="I496" s="49">
        <v>15</v>
      </c>
      <c r="J496" s="68">
        <v>0.1</v>
      </c>
      <c r="K496" s="49">
        <f t="shared" si="39"/>
        <v>13.636363636363637</v>
      </c>
      <c r="L496" s="69">
        <v>0.8643</v>
      </c>
      <c r="M496" s="58">
        <f>SUM(K496-(K496*L496))</f>
        <v>1.8504545454545465</v>
      </c>
      <c r="N496" s="58">
        <f t="shared" si="40"/>
        <v>1.8504545454545465</v>
      </c>
      <c r="O496" s="50" t="s">
        <v>1773</v>
      </c>
    </row>
    <row r="497" spans="1:15" s="1" customFormat="1" ht="16.5" thickBot="1">
      <c r="A497" s="6"/>
      <c r="B497" s="9"/>
      <c r="C497" s="11"/>
      <c r="D497" s="8"/>
      <c r="E497" s="8"/>
      <c r="F497" s="10"/>
      <c r="G497" s="10"/>
      <c r="H497" s="17"/>
      <c r="I497" s="18"/>
      <c r="J497" s="36"/>
      <c r="K497" s="30"/>
      <c r="L497" s="37"/>
      <c r="M497" s="32"/>
      <c r="N497" s="32"/>
      <c r="O497" s="7"/>
    </row>
    <row r="498" spans="1:15" s="1" customFormat="1" ht="26.25" thickBot="1">
      <c r="A498" s="526" t="s">
        <v>201</v>
      </c>
      <c r="B498" s="527"/>
      <c r="C498" s="527"/>
      <c r="D498" s="527"/>
      <c r="E498" s="527"/>
      <c r="F498" s="527"/>
      <c r="G498" s="527"/>
      <c r="H498" s="527"/>
      <c r="I498" s="527"/>
      <c r="J498" s="527"/>
      <c r="K498" s="527"/>
      <c r="L498" s="527"/>
      <c r="M498" s="527"/>
      <c r="N498" s="527"/>
      <c r="O498" s="528"/>
    </row>
    <row r="499" spans="1:15" ht="15.75">
      <c r="A499" s="92" t="s">
        <v>494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23.25">
      <c r="A500" s="183" t="s">
        <v>200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47.25">
      <c r="A501" s="39" t="s">
        <v>2985</v>
      </c>
      <c r="B501" s="39" t="s">
        <v>580</v>
      </c>
      <c r="C501" s="39" t="s">
        <v>1930</v>
      </c>
      <c r="D501" s="40" t="s">
        <v>1931</v>
      </c>
      <c r="E501" s="40" t="s">
        <v>1932</v>
      </c>
      <c r="F501" s="40" t="s">
        <v>719</v>
      </c>
      <c r="G501" s="40" t="s">
        <v>2986</v>
      </c>
      <c r="H501" s="41" t="s">
        <v>2800</v>
      </c>
      <c r="I501" s="41" t="s">
        <v>2361</v>
      </c>
      <c r="J501" s="41" t="s">
        <v>2987</v>
      </c>
      <c r="K501" s="42" t="s">
        <v>4613</v>
      </c>
      <c r="L501" s="39" t="s">
        <v>2988</v>
      </c>
      <c r="M501" s="42" t="s">
        <v>2801</v>
      </c>
      <c r="N501" s="42" t="s">
        <v>1933</v>
      </c>
      <c r="O501" s="39" t="s">
        <v>1929</v>
      </c>
    </row>
    <row r="502" spans="1:15" ht="15.75">
      <c r="A502" s="43">
        <v>86</v>
      </c>
      <c r="B502" s="45" t="s">
        <v>2733</v>
      </c>
      <c r="C502" s="45" t="s">
        <v>901</v>
      </c>
      <c r="D502" s="46" t="s">
        <v>902</v>
      </c>
      <c r="E502" s="46" t="s">
        <v>903</v>
      </c>
      <c r="F502" s="46" t="s">
        <v>904</v>
      </c>
      <c r="G502" s="46" t="s">
        <v>905</v>
      </c>
      <c r="H502" s="48">
        <v>4</v>
      </c>
      <c r="I502" s="126" t="s">
        <v>362</v>
      </c>
      <c r="J502" s="68"/>
      <c r="K502" s="58"/>
      <c r="L502" s="69"/>
      <c r="M502" s="58"/>
      <c r="N502" s="51"/>
      <c r="O502" s="50"/>
    </row>
    <row r="503" spans="1:15" s="1" customFormat="1" ht="16.5" thickBot="1">
      <c r="A503" s="6"/>
      <c r="B503" s="9"/>
      <c r="C503" s="11"/>
      <c r="D503" s="8"/>
      <c r="E503" s="8"/>
      <c r="F503" s="10"/>
      <c r="G503" s="10"/>
      <c r="H503" s="17"/>
      <c r="I503" s="18"/>
      <c r="J503" s="36"/>
      <c r="K503" s="30"/>
      <c r="L503" s="37"/>
      <c r="M503" s="32"/>
      <c r="N503" s="32"/>
      <c r="O503" s="7"/>
    </row>
    <row r="504" spans="1:15" s="4" customFormat="1" ht="26.25" thickBot="1">
      <c r="A504" s="526" t="s">
        <v>4394</v>
      </c>
      <c r="B504" s="527"/>
      <c r="C504" s="527"/>
      <c r="D504" s="527"/>
      <c r="E504" s="527"/>
      <c r="F504" s="527"/>
      <c r="G504" s="527"/>
      <c r="H504" s="527"/>
      <c r="I504" s="527"/>
      <c r="J504" s="527"/>
      <c r="K504" s="527"/>
      <c r="L504" s="527"/>
      <c r="M504" s="527"/>
      <c r="N504" s="527"/>
      <c r="O504" s="528"/>
    </row>
    <row r="505" spans="1:15" s="4" customFormat="1" ht="15.75">
      <c r="A505" s="91" t="s">
        <v>495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78"/>
      <c r="O505" s="1"/>
    </row>
    <row r="506" spans="1:15" s="4" customFormat="1" ht="23.25">
      <c r="A506" s="183" t="s">
        <v>202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78"/>
      <c r="O506" s="1"/>
    </row>
    <row r="507" spans="1:15" s="4" customFormat="1" ht="47.25">
      <c r="A507" s="39" t="s">
        <v>2985</v>
      </c>
      <c r="B507" s="39" t="s">
        <v>580</v>
      </c>
      <c r="C507" s="39" t="s">
        <v>1930</v>
      </c>
      <c r="D507" s="40" t="s">
        <v>1931</v>
      </c>
      <c r="E507" s="40" t="s">
        <v>1932</v>
      </c>
      <c r="F507" s="40" t="s">
        <v>4276</v>
      </c>
      <c r="G507" s="40" t="s">
        <v>2986</v>
      </c>
      <c r="H507" s="41" t="s">
        <v>2800</v>
      </c>
      <c r="I507" s="41" t="s">
        <v>2361</v>
      </c>
      <c r="J507" s="41" t="s">
        <v>2987</v>
      </c>
      <c r="K507" s="42" t="s">
        <v>4613</v>
      </c>
      <c r="L507" s="39" t="s">
        <v>2988</v>
      </c>
      <c r="M507" s="42" t="s">
        <v>2801</v>
      </c>
      <c r="N507" s="42" t="s">
        <v>1933</v>
      </c>
      <c r="O507" s="39" t="s">
        <v>1929</v>
      </c>
    </row>
    <row r="508" spans="1:15" s="1" customFormat="1" ht="31.5">
      <c r="A508" s="43">
        <v>87</v>
      </c>
      <c r="B508" s="45" t="s">
        <v>5288</v>
      </c>
      <c r="C508" s="55" t="s">
        <v>3911</v>
      </c>
      <c r="D508" s="46" t="s">
        <v>5289</v>
      </c>
      <c r="E508" s="52" t="s">
        <v>5290</v>
      </c>
      <c r="F508" s="63" t="s">
        <v>3910</v>
      </c>
      <c r="G508" s="47" t="s">
        <v>3912</v>
      </c>
      <c r="H508" s="48">
        <v>1</v>
      </c>
      <c r="I508" s="49">
        <v>413.01854</v>
      </c>
      <c r="J508" s="68">
        <v>0.1</v>
      </c>
      <c r="K508" s="49">
        <f aca="true" t="shared" si="41" ref="K508:K521">SUM(I508*100)/110</f>
        <v>375.4714</v>
      </c>
      <c r="L508" s="69">
        <v>0.5</v>
      </c>
      <c r="M508" s="58">
        <f aca="true" t="shared" si="42" ref="M508:M521">SUM(K508-(K508*L508))</f>
        <v>187.7357</v>
      </c>
      <c r="N508" s="58">
        <f aca="true" t="shared" si="43" ref="N508:N521">(M508/H508)</f>
        <v>187.7357</v>
      </c>
      <c r="O508" s="50" t="s">
        <v>1771</v>
      </c>
    </row>
    <row r="509" spans="1:15" s="2" customFormat="1" ht="15.75">
      <c r="A509" s="43">
        <v>88</v>
      </c>
      <c r="B509" s="45" t="s">
        <v>5288</v>
      </c>
      <c r="C509" s="55" t="s">
        <v>3913</v>
      </c>
      <c r="D509" s="46" t="s">
        <v>5289</v>
      </c>
      <c r="E509" s="52" t="s">
        <v>1837</v>
      </c>
      <c r="F509" s="63" t="s">
        <v>3910</v>
      </c>
      <c r="G509" s="47" t="s">
        <v>3912</v>
      </c>
      <c r="H509" s="48">
        <v>1</v>
      </c>
      <c r="I509" s="49">
        <v>921.94784</v>
      </c>
      <c r="J509" s="68">
        <v>0.1</v>
      </c>
      <c r="K509" s="49">
        <f t="shared" si="41"/>
        <v>838.1344</v>
      </c>
      <c r="L509" s="69">
        <v>0.5</v>
      </c>
      <c r="M509" s="58">
        <f t="shared" si="42"/>
        <v>419.0672</v>
      </c>
      <c r="N509" s="58">
        <f t="shared" si="43"/>
        <v>419.0672</v>
      </c>
      <c r="O509" s="50" t="s">
        <v>1771</v>
      </c>
    </row>
    <row r="510" spans="1:15" s="4" customFormat="1" ht="15.75">
      <c r="A510" s="43">
        <v>935</v>
      </c>
      <c r="B510" s="44" t="s">
        <v>3946</v>
      </c>
      <c r="C510" s="55" t="s">
        <v>2385</v>
      </c>
      <c r="D510" s="46" t="s">
        <v>3947</v>
      </c>
      <c r="E510" s="46" t="s">
        <v>3948</v>
      </c>
      <c r="F510" s="63" t="s">
        <v>3910</v>
      </c>
      <c r="G510" s="43" t="s">
        <v>2386</v>
      </c>
      <c r="H510" s="43">
        <v>10</v>
      </c>
      <c r="I510" s="49">
        <v>5.5</v>
      </c>
      <c r="J510" s="68">
        <v>0.1</v>
      </c>
      <c r="K510" s="58">
        <f t="shared" si="41"/>
        <v>5</v>
      </c>
      <c r="L510" s="69">
        <v>0.5</v>
      </c>
      <c r="M510" s="58">
        <f t="shared" si="42"/>
        <v>2.5</v>
      </c>
      <c r="N510" s="51">
        <f t="shared" si="43"/>
        <v>0.25</v>
      </c>
      <c r="O510" s="50" t="s">
        <v>1773</v>
      </c>
    </row>
    <row r="511" spans="1:15" s="4" customFormat="1" ht="15.75">
      <c r="A511" s="43">
        <v>181</v>
      </c>
      <c r="B511" s="44" t="s">
        <v>2200</v>
      </c>
      <c r="C511" s="55" t="s">
        <v>661</v>
      </c>
      <c r="D511" s="46" t="s">
        <v>2201</v>
      </c>
      <c r="E511" s="46" t="s">
        <v>2202</v>
      </c>
      <c r="F511" s="63" t="s">
        <v>3910</v>
      </c>
      <c r="G511" s="72" t="s">
        <v>662</v>
      </c>
      <c r="H511" s="43">
        <v>5</v>
      </c>
      <c r="I511" s="49">
        <v>6.999</v>
      </c>
      <c r="J511" s="68">
        <v>0.1</v>
      </c>
      <c r="K511" s="49">
        <f t="shared" si="41"/>
        <v>6.362727272727272</v>
      </c>
      <c r="L511" s="69">
        <v>0.5</v>
      </c>
      <c r="M511" s="49">
        <f t="shared" si="42"/>
        <v>3.181363636363636</v>
      </c>
      <c r="N511" s="58">
        <f t="shared" si="43"/>
        <v>0.6362727272727272</v>
      </c>
      <c r="O511" s="50" t="s">
        <v>1773</v>
      </c>
    </row>
    <row r="512" spans="1:15" s="2" customFormat="1" ht="15.75">
      <c r="A512" s="43">
        <v>180</v>
      </c>
      <c r="B512" s="44" t="s">
        <v>2200</v>
      </c>
      <c r="C512" s="55" t="s">
        <v>3438</v>
      </c>
      <c r="D512" s="46" t="s">
        <v>2201</v>
      </c>
      <c r="E512" s="46" t="s">
        <v>2203</v>
      </c>
      <c r="F512" s="63" t="s">
        <v>3910</v>
      </c>
      <c r="G512" s="72" t="s">
        <v>663</v>
      </c>
      <c r="H512" s="48">
        <v>1</v>
      </c>
      <c r="I512" s="49">
        <v>7.4992</v>
      </c>
      <c r="J512" s="68">
        <v>0.1</v>
      </c>
      <c r="K512" s="49">
        <f t="shared" si="41"/>
        <v>6.817454545454545</v>
      </c>
      <c r="L512" s="69">
        <v>0.5</v>
      </c>
      <c r="M512" s="49">
        <f t="shared" si="42"/>
        <v>3.4087272727272726</v>
      </c>
      <c r="N512" s="58">
        <f t="shared" si="43"/>
        <v>3.4087272727272726</v>
      </c>
      <c r="O512" s="50" t="s">
        <v>1773</v>
      </c>
    </row>
    <row r="513" spans="1:15" s="1" customFormat="1" ht="31.5">
      <c r="A513" s="43">
        <v>1115</v>
      </c>
      <c r="B513" s="55" t="s">
        <v>5688</v>
      </c>
      <c r="C513" s="55" t="s">
        <v>2393</v>
      </c>
      <c r="D513" s="46" t="s">
        <v>5689</v>
      </c>
      <c r="E513" s="46" t="s">
        <v>5690</v>
      </c>
      <c r="F513" s="63" t="s">
        <v>3910</v>
      </c>
      <c r="G513" s="46" t="s">
        <v>2394</v>
      </c>
      <c r="H513" s="48">
        <v>30</v>
      </c>
      <c r="I513" s="49">
        <v>6.6992</v>
      </c>
      <c r="J513" s="68">
        <v>0.1</v>
      </c>
      <c r="K513" s="49">
        <f>SUM(I513*100)/110</f>
        <v>6.090181818181819</v>
      </c>
      <c r="L513" s="69">
        <v>0.5</v>
      </c>
      <c r="M513" s="58">
        <f>SUM(K513-(K513*L513))</f>
        <v>3.0450909090909093</v>
      </c>
      <c r="N513" s="51">
        <f>(M513/H513)</f>
        <v>0.1015030303030303</v>
      </c>
      <c r="O513" s="50" t="s">
        <v>1773</v>
      </c>
    </row>
    <row r="514" spans="1:15" s="2" customFormat="1" ht="15.75">
      <c r="A514" s="43">
        <v>1116</v>
      </c>
      <c r="B514" s="55" t="s">
        <v>5688</v>
      </c>
      <c r="C514" s="55" t="s">
        <v>2395</v>
      </c>
      <c r="D514" s="46" t="s">
        <v>5689</v>
      </c>
      <c r="E514" s="46" t="s">
        <v>5691</v>
      </c>
      <c r="F514" s="63" t="s">
        <v>3910</v>
      </c>
      <c r="G514" s="46" t="s">
        <v>2396</v>
      </c>
      <c r="H514" s="48">
        <v>6</v>
      </c>
      <c r="I514" s="49">
        <v>2.9997</v>
      </c>
      <c r="J514" s="68">
        <v>0.1</v>
      </c>
      <c r="K514" s="49">
        <f t="shared" si="41"/>
        <v>2.727</v>
      </c>
      <c r="L514" s="69">
        <v>0.5</v>
      </c>
      <c r="M514" s="58">
        <f t="shared" si="42"/>
        <v>1.3635</v>
      </c>
      <c r="N514" s="51">
        <f t="shared" si="43"/>
        <v>0.22724999999999998</v>
      </c>
      <c r="O514" s="50" t="s">
        <v>4472</v>
      </c>
    </row>
    <row r="515" spans="1:15" s="4" customFormat="1" ht="15.75">
      <c r="A515" s="43">
        <v>295</v>
      </c>
      <c r="B515" s="45" t="s">
        <v>2517</v>
      </c>
      <c r="C515" s="55" t="s">
        <v>5625</v>
      </c>
      <c r="D515" s="46" t="s">
        <v>2518</v>
      </c>
      <c r="E515" s="46" t="s">
        <v>2519</v>
      </c>
      <c r="F515" s="63" t="s">
        <v>3910</v>
      </c>
      <c r="G515" s="47" t="s">
        <v>5626</v>
      </c>
      <c r="H515" s="43">
        <v>30</v>
      </c>
      <c r="I515" s="49">
        <v>6.4992</v>
      </c>
      <c r="J515" s="68">
        <v>0.1</v>
      </c>
      <c r="K515" s="49">
        <f t="shared" si="41"/>
        <v>5.908363636363636</v>
      </c>
      <c r="L515" s="69">
        <v>0.5</v>
      </c>
      <c r="M515" s="49">
        <f t="shared" si="42"/>
        <v>2.954181818181818</v>
      </c>
      <c r="N515" s="51">
        <f t="shared" si="43"/>
        <v>0.09847272727272727</v>
      </c>
      <c r="O515" s="50" t="s">
        <v>1773</v>
      </c>
    </row>
    <row r="516" spans="1:15" s="4" customFormat="1" ht="15.75">
      <c r="A516" s="43">
        <v>296</v>
      </c>
      <c r="B516" s="45" t="s">
        <v>2517</v>
      </c>
      <c r="C516" s="55" t="s">
        <v>5627</v>
      </c>
      <c r="D516" s="46" t="s">
        <v>2518</v>
      </c>
      <c r="E516" s="46" t="s">
        <v>2520</v>
      </c>
      <c r="F516" s="63" t="s">
        <v>3910</v>
      </c>
      <c r="G516" s="47" t="s">
        <v>5626</v>
      </c>
      <c r="H516" s="48">
        <v>5</v>
      </c>
      <c r="I516" s="49">
        <v>4.98938</v>
      </c>
      <c r="J516" s="68">
        <v>0.1</v>
      </c>
      <c r="K516" s="49">
        <f t="shared" si="41"/>
        <v>4.5358</v>
      </c>
      <c r="L516" s="69">
        <v>0.5</v>
      </c>
      <c r="M516" s="49">
        <f t="shared" si="42"/>
        <v>2.2679</v>
      </c>
      <c r="N516" s="51">
        <f t="shared" si="43"/>
        <v>0.45358</v>
      </c>
      <c r="O516" s="50" t="s">
        <v>4472</v>
      </c>
    </row>
    <row r="517" spans="1:15" s="1" customFormat="1" ht="15.75">
      <c r="A517" s="43">
        <v>297</v>
      </c>
      <c r="B517" s="45" t="s">
        <v>2517</v>
      </c>
      <c r="C517" s="55" t="s">
        <v>5628</v>
      </c>
      <c r="D517" s="46" t="s">
        <v>2518</v>
      </c>
      <c r="E517" s="46" t="s">
        <v>2521</v>
      </c>
      <c r="F517" s="63" t="s">
        <v>3910</v>
      </c>
      <c r="G517" s="47" t="s">
        <v>5629</v>
      </c>
      <c r="H517" s="48">
        <v>2</v>
      </c>
      <c r="I517" s="49">
        <v>9.389</v>
      </c>
      <c r="J517" s="68">
        <v>0.1</v>
      </c>
      <c r="K517" s="49">
        <f t="shared" si="41"/>
        <v>8.535454545454545</v>
      </c>
      <c r="L517" s="69">
        <v>0.5</v>
      </c>
      <c r="M517" s="49">
        <f t="shared" si="42"/>
        <v>4.267727272727273</v>
      </c>
      <c r="N517" s="51">
        <f t="shared" si="43"/>
        <v>2.1338636363636363</v>
      </c>
      <c r="O517" s="50" t="s">
        <v>4472</v>
      </c>
    </row>
    <row r="518" spans="1:15" s="1" customFormat="1" ht="15.75">
      <c r="A518" s="43">
        <v>298</v>
      </c>
      <c r="B518" s="45" t="s">
        <v>2517</v>
      </c>
      <c r="C518" s="55" t="s">
        <v>3615</v>
      </c>
      <c r="D518" s="46" t="s">
        <v>2518</v>
      </c>
      <c r="E518" s="46" t="s">
        <v>2522</v>
      </c>
      <c r="F518" s="63" t="s">
        <v>3910</v>
      </c>
      <c r="G518" s="47" t="s">
        <v>3614</v>
      </c>
      <c r="H518" s="48">
        <v>2</v>
      </c>
      <c r="I518" s="49">
        <v>9.389</v>
      </c>
      <c r="J518" s="68">
        <v>0.1</v>
      </c>
      <c r="K518" s="49">
        <f t="shared" si="41"/>
        <v>8.535454545454545</v>
      </c>
      <c r="L518" s="69">
        <v>0.5</v>
      </c>
      <c r="M518" s="49">
        <f t="shared" si="42"/>
        <v>4.267727272727273</v>
      </c>
      <c r="N518" s="51">
        <f t="shared" si="43"/>
        <v>2.1338636363636363</v>
      </c>
      <c r="O518" s="50" t="s">
        <v>4472</v>
      </c>
    </row>
    <row r="519" spans="1:15" s="1" customFormat="1" ht="15.75">
      <c r="A519" s="43">
        <v>487</v>
      </c>
      <c r="B519" s="45" t="s">
        <v>1679</v>
      </c>
      <c r="C519" s="55" t="s">
        <v>3620</v>
      </c>
      <c r="D519" s="46" t="s">
        <v>4560</v>
      </c>
      <c r="E519" s="46" t="s">
        <v>4561</v>
      </c>
      <c r="F519" s="63" t="s">
        <v>3910</v>
      </c>
      <c r="G519" s="47" t="s">
        <v>3621</v>
      </c>
      <c r="H519" s="48">
        <v>6</v>
      </c>
      <c r="I519" s="49">
        <v>5.49935</v>
      </c>
      <c r="J519" s="68">
        <v>0.1</v>
      </c>
      <c r="K519" s="58">
        <f t="shared" si="41"/>
        <v>4.99940909090909</v>
      </c>
      <c r="L519" s="69">
        <v>0.5</v>
      </c>
      <c r="M519" s="49">
        <f t="shared" si="42"/>
        <v>2.499704545454545</v>
      </c>
      <c r="N519" s="51">
        <f t="shared" si="43"/>
        <v>0.41661742424242415</v>
      </c>
      <c r="O519" s="50" t="s">
        <v>1773</v>
      </c>
    </row>
    <row r="520" spans="1:15" s="1" customFormat="1" ht="15.75">
      <c r="A520" s="43">
        <v>488</v>
      </c>
      <c r="B520" s="45" t="s">
        <v>1679</v>
      </c>
      <c r="C520" s="55" t="s">
        <v>3622</v>
      </c>
      <c r="D520" s="46" t="s">
        <v>4560</v>
      </c>
      <c r="E520" s="46" t="s">
        <v>4562</v>
      </c>
      <c r="F520" s="63" t="s">
        <v>3910</v>
      </c>
      <c r="G520" s="47" t="s">
        <v>3623</v>
      </c>
      <c r="H520" s="48">
        <v>1</v>
      </c>
      <c r="I520" s="49">
        <v>5.4994</v>
      </c>
      <c r="J520" s="68">
        <v>0.1</v>
      </c>
      <c r="K520" s="58">
        <f t="shared" si="41"/>
        <v>4.999454545454545</v>
      </c>
      <c r="L520" s="69">
        <v>0.5</v>
      </c>
      <c r="M520" s="49">
        <f t="shared" si="42"/>
        <v>2.4997272727272724</v>
      </c>
      <c r="N520" s="58">
        <f t="shared" si="43"/>
        <v>2.4997272727272724</v>
      </c>
      <c r="O520" s="50" t="s">
        <v>1773</v>
      </c>
    </row>
    <row r="521" spans="1:15" s="1" customFormat="1" ht="15.75">
      <c r="A521" s="43">
        <v>1136</v>
      </c>
      <c r="B521" s="45" t="s">
        <v>2634</v>
      </c>
      <c r="C521" s="55" t="s">
        <v>2397</v>
      </c>
      <c r="D521" s="46" t="s">
        <v>2635</v>
      </c>
      <c r="E521" s="46" t="s">
        <v>2636</v>
      </c>
      <c r="F521" s="63" t="s">
        <v>3910</v>
      </c>
      <c r="G521" s="46" t="s">
        <v>2398</v>
      </c>
      <c r="H521" s="43">
        <v>1</v>
      </c>
      <c r="I521" s="49">
        <v>5.79942</v>
      </c>
      <c r="J521" s="68">
        <v>0.1</v>
      </c>
      <c r="K521" s="49">
        <f t="shared" si="41"/>
        <v>5.2722</v>
      </c>
      <c r="L521" s="69">
        <v>0.5</v>
      </c>
      <c r="M521" s="49">
        <f t="shared" si="42"/>
        <v>2.6361</v>
      </c>
      <c r="N521" s="58">
        <f t="shared" si="43"/>
        <v>2.6361</v>
      </c>
      <c r="O521" s="50" t="s">
        <v>1773</v>
      </c>
    </row>
    <row r="522" spans="1:15" s="1" customFormat="1" ht="15.75">
      <c r="A522" s="43">
        <v>1172</v>
      </c>
      <c r="B522" s="45" t="s">
        <v>1862</v>
      </c>
      <c r="C522" s="55" t="s">
        <v>2454</v>
      </c>
      <c r="D522" s="46" t="s">
        <v>1863</v>
      </c>
      <c r="E522" s="46" t="s">
        <v>1864</v>
      </c>
      <c r="F522" s="63" t="s">
        <v>3910</v>
      </c>
      <c r="G522" s="46" t="s">
        <v>2455</v>
      </c>
      <c r="H522" s="48">
        <v>1</v>
      </c>
      <c r="I522" s="48" t="s">
        <v>5604</v>
      </c>
      <c r="J522" s="68">
        <v>0.1</v>
      </c>
      <c r="K522" s="48" t="s">
        <v>5604</v>
      </c>
      <c r="L522" s="43"/>
      <c r="M522" s="58">
        <v>982.53</v>
      </c>
      <c r="N522" s="58">
        <v>982.53</v>
      </c>
      <c r="O522" s="50" t="s">
        <v>1771</v>
      </c>
    </row>
    <row r="523" spans="1:15" s="1" customFormat="1" ht="15.75">
      <c r="A523" s="43">
        <v>837</v>
      </c>
      <c r="B523" s="55" t="s">
        <v>2377</v>
      </c>
      <c r="C523" s="55" t="s">
        <v>3086</v>
      </c>
      <c r="D523" s="46" t="s">
        <v>2378</v>
      </c>
      <c r="E523" s="46" t="s">
        <v>4693</v>
      </c>
      <c r="F523" s="63" t="s">
        <v>3910</v>
      </c>
      <c r="G523" s="46" t="s">
        <v>3088</v>
      </c>
      <c r="H523" s="48">
        <v>10</v>
      </c>
      <c r="I523" s="49">
        <v>30.6668</v>
      </c>
      <c r="J523" s="68">
        <v>0.1</v>
      </c>
      <c r="K523" s="49">
        <f>SUM(I523*100)/110</f>
        <v>27.87890909090909</v>
      </c>
      <c r="L523" s="69">
        <v>0.5</v>
      </c>
      <c r="M523" s="49">
        <f>SUM(K523-(K523*L523))</f>
        <v>13.939454545454545</v>
      </c>
      <c r="N523" s="51">
        <f>(M523/H523)</f>
        <v>1.3939454545454546</v>
      </c>
      <c r="O523" s="50" t="s">
        <v>4472</v>
      </c>
    </row>
    <row r="524" spans="1:15" s="1" customFormat="1" ht="15.75">
      <c r="A524" s="43">
        <v>838</v>
      </c>
      <c r="B524" s="55" t="s">
        <v>2377</v>
      </c>
      <c r="C524" s="55" t="s">
        <v>3087</v>
      </c>
      <c r="D524" s="46" t="s">
        <v>2378</v>
      </c>
      <c r="E524" s="46" t="s">
        <v>2379</v>
      </c>
      <c r="F524" s="63" t="s">
        <v>3910</v>
      </c>
      <c r="G524" s="46" t="s">
        <v>3088</v>
      </c>
      <c r="H524" s="48">
        <v>40</v>
      </c>
      <c r="I524" s="49">
        <v>10.029</v>
      </c>
      <c r="J524" s="68">
        <v>0.1</v>
      </c>
      <c r="K524" s="49">
        <f>SUM(I524*100)/110</f>
        <v>9.117272727272727</v>
      </c>
      <c r="L524" s="69">
        <v>0.5</v>
      </c>
      <c r="M524" s="49">
        <f>SUM(K524-(K524*L524))</f>
        <v>4.558636363636364</v>
      </c>
      <c r="N524" s="51">
        <f>(M524/H524)</f>
        <v>0.11396590909090909</v>
      </c>
      <c r="O524" s="50" t="s">
        <v>4472</v>
      </c>
    </row>
    <row r="525" spans="1:15" s="1" customFormat="1" ht="15.75">
      <c r="A525" s="43">
        <v>1023</v>
      </c>
      <c r="B525" s="44" t="s">
        <v>2952</v>
      </c>
      <c r="C525" s="45" t="s">
        <v>2391</v>
      </c>
      <c r="D525" s="46" t="s">
        <v>2954</v>
      </c>
      <c r="E525" s="46" t="s">
        <v>2955</v>
      </c>
      <c r="F525" s="63" t="s">
        <v>3910</v>
      </c>
      <c r="G525" s="43" t="s">
        <v>2392</v>
      </c>
      <c r="H525" s="43">
        <v>30</v>
      </c>
      <c r="I525" s="49" t="s">
        <v>5604</v>
      </c>
      <c r="J525" s="68">
        <v>0.1</v>
      </c>
      <c r="K525" s="49" t="s">
        <v>5604</v>
      </c>
      <c r="L525" s="69"/>
      <c r="M525" s="51">
        <v>10.0095</v>
      </c>
      <c r="N525" s="225">
        <f>SUM(M525/H525)</f>
        <v>0.33364999999999995</v>
      </c>
      <c r="O525" s="50" t="s">
        <v>4472</v>
      </c>
    </row>
    <row r="526" spans="1:15" s="1" customFormat="1" ht="15.75">
      <c r="A526" s="43">
        <v>411</v>
      </c>
      <c r="B526" s="45" t="s">
        <v>1852</v>
      </c>
      <c r="C526" s="55" t="s">
        <v>3617</v>
      </c>
      <c r="D526" s="46" t="s">
        <v>1853</v>
      </c>
      <c r="E526" s="46" t="s">
        <v>1855</v>
      </c>
      <c r="F526" s="63" t="s">
        <v>3910</v>
      </c>
      <c r="G526" s="47" t="s">
        <v>3619</v>
      </c>
      <c r="H526" s="48">
        <v>10</v>
      </c>
      <c r="I526" s="49">
        <v>4.49945</v>
      </c>
      <c r="J526" s="68">
        <v>0.1</v>
      </c>
      <c r="K526" s="49">
        <f aca="true" t="shared" si="44" ref="K526:K531">SUM(I526*100)/110</f>
        <v>4.090409090909091</v>
      </c>
      <c r="L526" s="69">
        <v>0.5</v>
      </c>
      <c r="M526" s="49">
        <f aca="true" t="shared" si="45" ref="M526:M531">SUM(K526-(K526*L526))</f>
        <v>2.0452045454545456</v>
      </c>
      <c r="N526" s="51">
        <f aca="true" t="shared" si="46" ref="N526:N531">(M526/H526)</f>
        <v>0.20452045454545456</v>
      </c>
      <c r="O526" s="50" t="s">
        <v>1773</v>
      </c>
    </row>
    <row r="527" spans="1:15" s="1" customFormat="1" ht="15.75">
      <c r="A527" s="43">
        <v>410</v>
      </c>
      <c r="B527" s="45" t="s">
        <v>1852</v>
      </c>
      <c r="C527" s="55" t="s">
        <v>3616</v>
      </c>
      <c r="D527" s="46" t="s">
        <v>1853</v>
      </c>
      <c r="E527" s="46" t="s">
        <v>1854</v>
      </c>
      <c r="F527" s="63" t="s">
        <v>3910</v>
      </c>
      <c r="G527" s="47" t="s">
        <v>3618</v>
      </c>
      <c r="H527" s="48">
        <v>30</v>
      </c>
      <c r="I527" s="49">
        <v>8.499</v>
      </c>
      <c r="J527" s="68">
        <v>0.1</v>
      </c>
      <c r="K527" s="49">
        <f t="shared" si="44"/>
        <v>7.726363636363637</v>
      </c>
      <c r="L527" s="69">
        <v>0.5</v>
      </c>
      <c r="M527" s="51">
        <f t="shared" si="45"/>
        <v>3.8631818181818187</v>
      </c>
      <c r="N527" s="51">
        <f t="shared" si="46"/>
        <v>0.1287727272727273</v>
      </c>
      <c r="O527" s="50" t="s">
        <v>1773</v>
      </c>
    </row>
    <row r="528" spans="1:15" s="1" customFormat="1" ht="15.75">
      <c r="A528" s="43">
        <v>1168</v>
      </c>
      <c r="B528" s="45" t="s">
        <v>3107</v>
      </c>
      <c r="C528" s="45" t="s">
        <v>2399</v>
      </c>
      <c r="D528" s="46" t="s">
        <v>3108</v>
      </c>
      <c r="E528" s="46" t="s">
        <v>3109</v>
      </c>
      <c r="F528" s="63" t="s">
        <v>3910</v>
      </c>
      <c r="G528" s="46" t="s">
        <v>2400</v>
      </c>
      <c r="H528" s="48">
        <v>20</v>
      </c>
      <c r="I528" s="49">
        <v>11.78</v>
      </c>
      <c r="J528" s="68">
        <v>0.1</v>
      </c>
      <c r="K528" s="49">
        <f t="shared" si="44"/>
        <v>10.709090909090909</v>
      </c>
      <c r="L528" s="69">
        <v>0.99</v>
      </c>
      <c r="M528" s="49">
        <f t="shared" si="45"/>
        <v>0.10709090909090868</v>
      </c>
      <c r="N528" s="51">
        <f t="shared" si="46"/>
        <v>0.005354545454545434</v>
      </c>
      <c r="O528" s="50" t="s">
        <v>4472</v>
      </c>
    </row>
    <row r="529" spans="1:15" ht="15.75">
      <c r="A529" s="43">
        <v>290</v>
      </c>
      <c r="B529" s="44" t="s">
        <v>518</v>
      </c>
      <c r="C529" s="55" t="s">
        <v>5623</v>
      </c>
      <c r="D529" s="46" t="s">
        <v>519</v>
      </c>
      <c r="E529" s="46" t="s">
        <v>520</v>
      </c>
      <c r="F529" s="63" t="s">
        <v>3910</v>
      </c>
      <c r="G529" s="72" t="s">
        <v>5624</v>
      </c>
      <c r="H529" s="43">
        <v>1</v>
      </c>
      <c r="I529" s="49">
        <v>5.8992</v>
      </c>
      <c r="J529" s="68">
        <v>0.1</v>
      </c>
      <c r="K529" s="49">
        <f t="shared" si="44"/>
        <v>5.362909090909092</v>
      </c>
      <c r="L529" s="69">
        <v>0.5</v>
      </c>
      <c r="M529" s="49">
        <f t="shared" si="45"/>
        <v>2.681454545454546</v>
      </c>
      <c r="N529" s="58">
        <f t="shared" si="46"/>
        <v>2.681454545454546</v>
      </c>
      <c r="O529" s="50" t="s">
        <v>1773</v>
      </c>
    </row>
    <row r="530" spans="1:15" ht="15.75">
      <c r="A530" s="43">
        <v>93</v>
      </c>
      <c r="B530" s="44" t="s">
        <v>2485</v>
      </c>
      <c r="C530" s="55" t="s">
        <v>3436</v>
      </c>
      <c r="D530" s="46" t="s">
        <v>2209</v>
      </c>
      <c r="E530" s="46" t="s">
        <v>2486</v>
      </c>
      <c r="F530" s="63" t="s">
        <v>3910</v>
      </c>
      <c r="G530" s="72" t="s">
        <v>3437</v>
      </c>
      <c r="H530" s="43">
        <v>1</v>
      </c>
      <c r="I530" s="49">
        <v>16</v>
      </c>
      <c r="J530" s="68">
        <v>0.1</v>
      </c>
      <c r="K530" s="49">
        <f>SUM(I530*100)/110</f>
        <v>14.545454545454545</v>
      </c>
      <c r="L530" s="69">
        <v>0.5</v>
      </c>
      <c r="M530" s="49">
        <f>SUM(K530-(K530*L530))</f>
        <v>7.2727272727272725</v>
      </c>
      <c r="N530" s="58">
        <f>(M530/H530)</f>
        <v>7.2727272727272725</v>
      </c>
      <c r="O530" s="50" t="s">
        <v>1773</v>
      </c>
    </row>
    <row r="531" spans="1:15" ht="15.75">
      <c r="A531" s="43">
        <v>947</v>
      </c>
      <c r="B531" s="45" t="s">
        <v>4291</v>
      </c>
      <c r="C531" s="55" t="s">
        <v>2387</v>
      </c>
      <c r="D531" s="44" t="s">
        <v>4292</v>
      </c>
      <c r="E531" s="44" t="s">
        <v>3737</v>
      </c>
      <c r="F531" s="63" t="s">
        <v>3910</v>
      </c>
      <c r="G531" s="46" t="s">
        <v>2388</v>
      </c>
      <c r="H531" s="43">
        <v>1</v>
      </c>
      <c r="I531" s="49">
        <v>6.4988</v>
      </c>
      <c r="J531" s="68">
        <v>0.1</v>
      </c>
      <c r="K531" s="49">
        <f t="shared" si="44"/>
        <v>5.908</v>
      </c>
      <c r="L531" s="69">
        <v>0.5</v>
      </c>
      <c r="M531" s="58">
        <f t="shared" si="45"/>
        <v>2.954</v>
      </c>
      <c r="N531" s="58">
        <f t="shared" si="46"/>
        <v>2.954</v>
      </c>
      <c r="O531" s="50" t="s">
        <v>1773</v>
      </c>
    </row>
    <row r="532" spans="1:15" s="1" customFormat="1" ht="16.5" thickBot="1">
      <c r="A532" s="300">
        <v>887</v>
      </c>
      <c r="B532" s="461" t="s">
        <v>5174</v>
      </c>
      <c r="C532" s="297" t="s">
        <v>2384</v>
      </c>
      <c r="D532" s="298" t="s">
        <v>5175</v>
      </c>
      <c r="E532" s="298" t="s">
        <v>5176</v>
      </c>
      <c r="F532" s="470" t="s">
        <v>3910</v>
      </c>
      <c r="G532" s="298" t="s">
        <v>2383</v>
      </c>
      <c r="H532" s="465">
        <v>60</v>
      </c>
      <c r="I532" s="466" t="s">
        <v>5604</v>
      </c>
      <c r="J532" s="467">
        <v>0.1</v>
      </c>
      <c r="K532" s="466" t="s">
        <v>5604</v>
      </c>
      <c r="L532" s="468"/>
      <c r="M532" s="466">
        <v>172.1852</v>
      </c>
      <c r="N532" s="471">
        <v>2.869753</v>
      </c>
      <c r="O532" s="305" t="s">
        <v>1771</v>
      </c>
    </row>
    <row r="533" spans="1:15" s="1" customFormat="1" ht="24" thickBot="1">
      <c r="A533" s="542" t="s">
        <v>203</v>
      </c>
      <c r="B533" s="543"/>
      <c r="C533" s="543"/>
      <c r="D533" s="543"/>
      <c r="E533" s="543"/>
      <c r="F533" s="543"/>
      <c r="G533" s="543"/>
      <c r="H533" s="543"/>
      <c r="I533" s="543"/>
      <c r="J533" s="543"/>
      <c r="K533" s="543"/>
      <c r="L533" s="543"/>
      <c r="M533" s="543"/>
      <c r="N533" s="543"/>
      <c r="O533" s="524"/>
    </row>
    <row r="534" spans="1:15" s="1" customFormat="1" ht="15.75">
      <c r="A534" s="20" t="s">
        <v>496</v>
      </c>
      <c r="B534" s="253"/>
      <c r="C534" s="253"/>
      <c r="D534" s="253"/>
      <c r="E534" s="253"/>
      <c r="F534" s="253"/>
      <c r="G534" s="254"/>
      <c r="H534" s="253"/>
      <c r="I534" s="253"/>
      <c r="J534" s="253"/>
      <c r="K534" s="253"/>
      <c r="L534" s="253"/>
      <c r="M534" s="253"/>
      <c r="N534" s="253"/>
      <c r="O534" s="253"/>
    </row>
    <row r="535" spans="1:15" s="1" customFormat="1" ht="23.25">
      <c r="A535" s="183" t="s">
        <v>202</v>
      </c>
      <c r="B535" s="253"/>
      <c r="C535" s="253"/>
      <c r="D535" s="253"/>
      <c r="E535" s="253"/>
      <c r="F535" s="253"/>
      <c r="G535" s="254"/>
      <c r="H535" s="253"/>
      <c r="I535" s="253"/>
      <c r="J535" s="253"/>
      <c r="K535" s="253"/>
      <c r="L535" s="253"/>
      <c r="M535" s="253"/>
      <c r="N535" s="253"/>
      <c r="O535" s="253"/>
    </row>
    <row r="536" spans="1:15" ht="47.25">
      <c r="A536" s="129" t="s">
        <v>735</v>
      </c>
      <c r="B536" s="129" t="s">
        <v>580</v>
      </c>
      <c r="C536" s="129" t="s">
        <v>1930</v>
      </c>
      <c r="D536" s="129" t="s">
        <v>1931</v>
      </c>
      <c r="E536" s="130" t="s">
        <v>736</v>
      </c>
      <c r="F536" s="129" t="s">
        <v>737</v>
      </c>
      <c r="G536" s="129" t="s">
        <v>738</v>
      </c>
      <c r="H536" s="130" t="s">
        <v>2800</v>
      </c>
      <c r="I536" s="130" t="s">
        <v>739</v>
      </c>
      <c r="J536" s="129" t="s">
        <v>2987</v>
      </c>
      <c r="K536" s="130" t="s">
        <v>740</v>
      </c>
      <c r="L536" s="129" t="s">
        <v>2988</v>
      </c>
      <c r="M536" s="130" t="s">
        <v>741</v>
      </c>
      <c r="N536" s="130" t="s">
        <v>742</v>
      </c>
      <c r="O536" s="129" t="s">
        <v>1929</v>
      </c>
    </row>
    <row r="537" spans="1:15" ht="19.5">
      <c r="A537" s="164" t="s">
        <v>906</v>
      </c>
      <c r="B537" s="132" t="s">
        <v>907</v>
      </c>
      <c r="C537" s="159" t="s">
        <v>908</v>
      </c>
      <c r="D537" s="134" t="s">
        <v>909</v>
      </c>
      <c r="E537" s="134" t="s">
        <v>910</v>
      </c>
      <c r="F537" s="135"/>
      <c r="G537" s="129" t="s">
        <v>911</v>
      </c>
      <c r="H537" s="136">
        <v>28</v>
      </c>
      <c r="I537" s="138"/>
      <c r="J537" s="137">
        <v>0.1</v>
      </c>
      <c r="K537" s="152">
        <v>48.686</v>
      </c>
      <c r="L537" s="143">
        <v>0.6</v>
      </c>
      <c r="M537" s="152">
        <f>SUM(K537-(K537*L537))</f>
        <v>19.474400000000003</v>
      </c>
      <c r="N537" s="165">
        <f>SUM(M537/H537)</f>
        <v>0.6955142857142859</v>
      </c>
      <c r="O537" s="110" t="s">
        <v>4472</v>
      </c>
    </row>
    <row r="538" spans="1:15" ht="19.5">
      <c r="A538" s="164" t="s">
        <v>912</v>
      </c>
      <c r="B538" s="132" t="s">
        <v>913</v>
      </c>
      <c r="C538" s="133" t="s">
        <v>914</v>
      </c>
      <c r="D538" s="134" t="s">
        <v>915</v>
      </c>
      <c r="E538" s="134" t="s">
        <v>916</v>
      </c>
      <c r="F538" s="135"/>
      <c r="G538" s="129" t="s">
        <v>917</v>
      </c>
      <c r="H538" s="136">
        <v>28</v>
      </c>
      <c r="I538" s="138"/>
      <c r="J538" s="137">
        <v>0.1</v>
      </c>
      <c r="K538" s="152">
        <v>20.2934</v>
      </c>
      <c r="L538" s="143"/>
      <c r="M538" s="152"/>
      <c r="N538" s="165">
        <v>1E-06</v>
      </c>
      <c r="O538" s="110" t="s">
        <v>4472</v>
      </c>
    </row>
    <row r="539" spans="1:15" ht="19.5">
      <c r="A539" s="164" t="s">
        <v>918</v>
      </c>
      <c r="B539" s="132" t="s">
        <v>913</v>
      </c>
      <c r="C539" s="133" t="s">
        <v>919</v>
      </c>
      <c r="D539" s="134" t="s">
        <v>920</v>
      </c>
      <c r="E539" s="134" t="s">
        <v>916</v>
      </c>
      <c r="F539" s="135"/>
      <c r="G539" s="129" t="s">
        <v>917</v>
      </c>
      <c r="H539" s="136">
        <v>28</v>
      </c>
      <c r="I539" s="138"/>
      <c r="J539" s="137">
        <v>0.1</v>
      </c>
      <c r="K539" s="152">
        <v>20.2934</v>
      </c>
      <c r="L539" s="143"/>
      <c r="M539" s="152"/>
      <c r="N539" s="165">
        <v>1E-06</v>
      </c>
      <c r="O539" s="110" t="s">
        <v>4472</v>
      </c>
    </row>
    <row r="540" spans="1:15" ht="16.5" thickBot="1">
      <c r="A540" s="6"/>
      <c r="B540" s="9"/>
      <c r="C540" s="12"/>
      <c r="D540" s="8"/>
      <c r="E540" s="8"/>
      <c r="F540" s="25"/>
      <c r="G540" s="8"/>
      <c r="H540" s="17"/>
      <c r="I540" s="30"/>
      <c r="J540" s="36"/>
      <c r="K540" s="30"/>
      <c r="L540" s="37"/>
      <c r="M540" s="30"/>
      <c r="N540" s="31"/>
      <c r="O540" s="7"/>
    </row>
    <row r="541" spans="1:15" ht="26.25" thickBot="1">
      <c r="A541" s="526" t="s">
        <v>2127</v>
      </c>
      <c r="B541" s="527"/>
      <c r="C541" s="527"/>
      <c r="D541" s="527"/>
      <c r="E541" s="527"/>
      <c r="F541" s="527"/>
      <c r="G541" s="527"/>
      <c r="H541" s="527"/>
      <c r="I541" s="527"/>
      <c r="J541" s="527"/>
      <c r="K541" s="527"/>
      <c r="L541" s="527"/>
      <c r="M541" s="527"/>
      <c r="N541" s="527"/>
      <c r="O541" s="528"/>
    </row>
    <row r="542" ht="15">
      <c r="A542" s="248" t="s">
        <v>2128</v>
      </c>
    </row>
    <row r="543" ht="15.75">
      <c r="A543" s="259" t="s">
        <v>497</v>
      </c>
    </row>
    <row r="544" ht="23.25">
      <c r="A544" s="183" t="s">
        <v>204</v>
      </c>
    </row>
    <row r="545" spans="1:15" ht="47.25">
      <c r="A545" s="39" t="s">
        <v>2985</v>
      </c>
      <c r="B545" s="39" t="s">
        <v>580</v>
      </c>
      <c r="C545" s="39" t="s">
        <v>1930</v>
      </c>
      <c r="D545" s="40" t="s">
        <v>1931</v>
      </c>
      <c r="E545" s="40" t="s">
        <v>1932</v>
      </c>
      <c r="F545" s="40" t="s">
        <v>4276</v>
      </c>
      <c r="G545" s="40" t="s">
        <v>2986</v>
      </c>
      <c r="H545" s="41" t="s">
        <v>2800</v>
      </c>
      <c r="I545" s="41" t="s">
        <v>2361</v>
      </c>
      <c r="J545" s="41" t="s">
        <v>2987</v>
      </c>
      <c r="K545" s="42" t="s">
        <v>4613</v>
      </c>
      <c r="L545" s="39" t="s">
        <v>2988</v>
      </c>
      <c r="M545" s="42" t="s">
        <v>2801</v>
      </c>
      <c r="N545" s="42" t="s">
        <v>1933</v>
      </c>
      <c r="O545" s="39" t="s">
        <v>1929</v>
      </c>
    </row>
    <row r="546" spans="1:15" s="78" customFormat="1" ht="15.75">
      <c r="A546" s="43">
        <v>206</v>
      </c>
      <c r="B546" s="44" t="s">
        <v>4979</v>
      </c>
      <c r="C546" s="45" t="s">
        <v>3974</v>
      </c>
      <c r="D546" s="46" t="s">
        <v>4980</v>
      </c>
      <c r="E546" s="46" t="s">
        <v>3051</v>
      </c>
      <c r="F546" s="47" t="s">
        <v>3004</v>
      </c>
      <c r="G546" s="72" t="s">
        <v>1877</v>
      </c>
      <c r="H546" s="43">
        <v>10</v>
      </c>
      <c r="I546" s="49">
        <v>7.895</v>
      </c>
      <c r="J546" s="68">
        <v>0.1</v>
      </c>
      <c r="K546" s="49">
        <f>SUM(I546*100)/110</f>
        <v>7.177272727272728</v>
      </c>
      <c r="L546" s="69">
        <v>0.9164</v>
      </c>
      <c r="M546" s="49">
        <f>SUM(K546-(K546*L546))</f>
        <v>0.6000199999999998</v>
      </c>
      <c r="N546" s="51">
        <f>(M546/H546)</f>
        <v>0.06000199999999998</v>
      </c>
      <c r="O546" s="50" t="s">
        <v>1773</v>
      </c>
    </row>
    <row r="547" spans="1:15" ht="15.75">
      <c r="A547" s="43">
        <v>744</v>
      </c>
      <c r="B547" s="45" t="s">
        <v>3466</v>
      </c>
      <c r="C547" s="45" t="s">
        <v>1906</v>
      </c>
      <c r="D547" s="46" t="s">
        <v>3467</v>
      </c>
      <c r="E547" s="46" t="s">
        <v>3469</v>
      </c>
      <c r="F547" s="47" t="s">
        <v>3004</v>
      </c>
      <c r="G547" s="47" t="s">
        <v>2439</v>
      </c>
      <c r="H547" s="48">
        <v>50</v>
      </c>
      <c r="I547" s="49">
        <v>2.89</v>
      </c>
      <c r="J547" s="68">
        <v>0.1</v>
      </c>
      <c r="K547" s="49">
        <f>SUM(I547*100)/110</f>
        <v>2.6272727272727274</v>
      </c>
      <c r="L547" s="69">
        <v>0.5013</v>
      </c>
      <c r="M547" s="58">
        <f>SUM(K547-(K547*L547))</f>
        <v>1.3102209090909092</v>
      </c>
      <c r="N547" s="51">
        <f>(M547/H547)</f>
        <v>0.026204418181818182</v>
      </c>
      <c r="O547" s="50" t="s">
        <v>4472</v>
      </c>
    </row>
    <row r="548" spans="1:15" ht="15.75">
      <c r="A548" s="43">
        <v>743</v>
      </c>
      <c r="B548" s="45" t="s">
        <v>3466</v>
      </c>
      <c r="C548" s="45" t="s">
        <v>1905</v>
      </c>
      <c r="D548" s="46" t="s">
        <v>3467</v>
      </c>
      <c r="E548" s="46" t="s">
        <v>3468</v>
      </c>
      <c r="F548" s="47" t="s">
        <v>3004</v>
      </c>
      <c r="G548" s="47" t="s">
        <v>1907</v>
      </c>
      <c r="H548" s="48">
        <v>50</v>
      </c>
      <c r="I548" s="49">
        <v>2.74</v>
      </c>
      <c r="J548" s="68">
        <v>0.1</v>
      </c>
      <c r="K548" s="49">
        <f>SUM(I548*100)/110</f>
        <v>2.4909090909090907</v>
      </c>
      <c r="L548" s="69">
        <v>0.5021</v>
      </c>
      <c r="M548" s="58">
        <f>SUM(K548-(K548*L548))</f>
        <v>1.2402236363636363</v>
      </c>
      <c r="N548" s="51">
        <f>(M548/H548)</f>
        <v>0.024804472727272726</v>
      </c>
      <c r="O548" s="50" t="s">
        <v>4472</v>
      </c>
    </row>
    <row r="549" spans="1:15" ht="15.75">
      <c r="A549" s="43">
        <v>1206</v>
      </c>
      <c r="B549" s="45" t="s">
        <v>3498</v>
      </c>
      <c r="C549" s="55" t="s">
        <v>3906</v>
      </c>
      <c r="D549" s="46" t="s">
        <v>3499</v>
      </c>
      <c r="E549" s="46" t="s">
        <v>5251</v>
      </c>
      <c r="F549" s="47" t="s">
        <v>3004</v>
      </c>
      <c r="G549" s="67" t="s">
        <v>3908</v>
      </c>
      <c r="H549" s="60">
        <v>20</v>
      </c>
      <c r="I549" s="49">
        <v>5.3</v>
      </c>
      <c r="J549" s="68">
        <v>0.1</v>
      </c>
      <c r="K549" s="49">
        <f>SUM(I549*100)/110</f>
        <v>4.818181818181818</v>
      </c>
      <c r="L549" s="69">
        <v>0.5433</v>
      </c>
      <c r="M549" s="58">
        <f>SUM(K549-(K549*L549))</f>
        <v>2.2004636363636365</v>
      </c>
      <c r="N549" s="51">
        <f>(M549/H549)</f>
        <v>0.11002318181818183</v>
      </c>
      <c r="O549" s="50" t="s">
        <v>1773</v>
      </c>
    </row>
    <row r="550" spans="1:15" s="1" customFormat="1" ht="15.75">
      <c r="A550" s="43">
        <v>1207</v>
      </c>
      <c r="B550" s="45" t="s">
        <v>3498</v>
      </c>
      <c r="C550" s="55" t="s">
        <v>3907</v>
      </c>
      <c r="D550" s="46" t="s">
        <v>3499</v>
      </c>
      <c r="E550" s="46" t="s">
        <v>2982</v>
      </c>
      <c r="F550" s="47" t="s">
        <v>3004</v>
      </c>
      <c r="G550" s="67" t="s">
        <v>3909</v>
      </c>
      <c r="H550" s="161" t="s">
        <v>363</v>
      </c>
      <c r="I550" s="49"/>
      <c r="J550" s="68"/>
      <c r="K550" s="49"/>
      <c r="L550" s="69"/>
      <c r="M550" s="58"/>
      <c r="N550" s="51"/>
      <c r="O550" s="50"/>
    </row>
    <row r="551" spans="1:15" ht="31.5">
      <c r="A551" s="43">
        <v>653</v>
      </c>
      <c r="B551" s="44" t="s">
        <v>2435</v>
      </c>
      <c r="C551" s="45" t="s">
        <v>1890</v>
      </c>
      <c r="D551" s="46" t="s">
        <v>2436</v>
      </c>
      <c r="E551" s="46" t="s">
        <v>2401</v>
      </c>
      <c r="F551" s="47" t="s">
        <v>3004</v>
      </c>
      <c r="G551" s="43" t="s">
        <v>1891</v>
      </c>
      <c r="H551" s="166" t="s">
        <v>363</v>
      </c>
      <c r="I551" s="49"/>
      <c r="J551" s="68"/>
      <c r="K551" s="49"/>
      <c r="L551" s="111"/>
      <c r="M551" s="49"/>
      <c r="N551" s="58"/>
      <c r="O551" s="50"/>
    </row>
    <row r="552" spans="1:15" s="16" customFormat="1" ht="15.75">
      <c r="A552" s="43">
        <v>507</v>
      </c>
      <c r="B552" s="44" t="s">
        <v>3049</v>
      </c>
      <c r="C552" s="55" t="s">
        <v>1880</v>
      </c>
      <c r="D552" s="46" t="s">
        <v>3050</v>
      </c>
      <c r="E552" s="46" t="s">
        <v>4692</v>
      </c>
      <c r="F552" s="47" t="s">
        <v>3004</v>
      </c>
      <c r="G552" s="124" t="s">
        <v>1881</v>
      </c>
      <c r="H552" s="48">
        <v>20</v>
      </c>
      <c r="I552" s="49">
        <v>1.6</v>
      </c>
      <c r="J552" s="68">
        <v>0.1</v>
      </c>
      <c r="K552" s="58">
        <f>SUM(I552*100)/110</f>
        <v>1.4545454545454546</v>
      </c>
      <c r="L552" s="69">
        <v>0.6974</v>
      </c>
      <c r="M552" s="49">
        <f>SUM(K552-(K552*L552))</f>
        <v>0.4401454545454546</v>
      </c>
      <c r="N552" s="51">
        <f>(M552/H552)</f>
        <v>0.02200727272727273</v>
      </c>
      <c r="O552" s="50" t="s">
        <v>4472</v>
      </c>
    </row>
    <row r="553" spans="1:15" ht="15.75">
      <c r="A553" s="43">
        <v>509</v>
      </c>
      <c r="B553" s="44" t="s">
        <v>3049</v>
      </c>
      <c r="C553" s="55" t="s">
        <v>1882</v>
      </c>
      <c r="D553" s="46" t="s">
        <v>5394</v>
      </c>
      <c r="E553" s="46" t="s">
        <v>4565</v>
      </c>
      <c r="F553" s="47" t="s">
        <v>3004</v>
      </c>
      <c r="G553" s="124" t="s">
        <v>1881</v>
      </c>
      <c r="H553" s="48">
        <v>10</v>
      </c>
      <c r="I553" s="290">
        <v>4.81</v>
      </c>
      <c r="J553" s="291">
        <v>0.1</v>
      </c>
      <c r="K553" s="85">
        <f>SUM(I553*100)/110</f>
        <v>4.372727272727272</v>
      </c>
      <c r="L553" s="83">
        <v>0.5001</v>
      </c>
      <c r="M553" s="293">
        <f>SUM(K553-(K553*L553))</f>
        <v>2.1859263636363635</v>
      </c>
      <c r="N553" s="292">
        <f>(M553/H553)</f>
        <v>0.21859263636363635</v>
      </c>
      <c r="O553" s="50" t="s">
        <v>4472</v>
      </c>
    </row>
    <row r="554" spans="1:15" ht="15.75">
      <c r="A554" s="43">
        <v>505</v>
      </c>
      <c r="B554" s="44" t="s">
        <v>3049</v>
      </c>
      <c r="C554" s="55" t="s">
        <v>1878</v>
      </c>
      <c r="D554" s="46" t="s">
        <v>3050</v>
      </c>
      <c r="E554" s="46" t="s">
        <v>3051</v>
      </c>
      <c r="F554" s="47" t="s">
        <v>3004</v>
      </c>
      <c r="G554" s="72" t="s">
        <v>1879</v>
      </c>
      <c r="H554" s="48">
        <v>30</v>
      </c>
      <c r="I554" s="49">
        <v>1.55</v>
      </c>
      <c r="J554" s="68">
        <v>0.1</v>
      </c>
      <c r="K554" s="58">
        <f>SUM(I554*100)/110</f>
        <v>1.4090909090909092</v>
      </c>
      <c r="L554" s="69">
        <v>0.5017</v>
      </c>
      <c r="M554" s="49">
        <f>SUM(K554-(K554*L554))</f>
        <v>0.7021499999999999</v>
      </c>
      <c r="N554" s="51">
        <f>(M554/H554)</f>
        <v>0.023405</v>
      </c>
      <c r="O554" s="50" t="s">
        <v>4472</v>
      </c>
    </row>
    <row r="555" spans="1:15" ht="15.75">
      <c r="A555" s="43">
        <v>929</v>
      </c>
      <c r="B555" s="45" t="s">
        <v>4951</v>
      </c>
      <c r="C555" s="45" t="s">
        <v>3900</v>
      </c>
      <c r="D555" s="46" t="s">
        <v>4952</v>
      </c>
      <c r="E555" s="46" t="s">
        <v>4953</v>
      </c>
      <c r="F555" s="47" t="s">
        <v>3004</v>
      </c>
      <c r="G555" s="46" t="s">
        <v>3902</v>
      </c>
      <c r="H555" s="48">
        <v>14</v>
      </c>
      <c r="I555" s="290">
        <v>10</v>
      </c>
      <c r="J555" s="291">
        <v>0.1</v>
      </c>
      <c r="K555" s="290">
        <f>SUM(I555*100)/110</f>
        <v>9.090909090909092</v>
      </c>
      <c r="L555" s="83">
        <v>0.5</v>
      </c>
      <c r="M555" s="292">
        <f>SUM(K555-(K555*L555))</f>
        <v>4.545454545454546</v>
      </c>
      <c r="N555" s="336">
        <f>(M555/H555)</f>
        <v>0.32467532467532473</v>
      </c>
      <c r="O555" s="50" t="s">
        <v>4472</v>
      </c>
    </row>
    <row r="556" spans="1:15" ht="16.5" thickBot="1">
      <c r="A556" s="300">
        <v>930</v>
      </c>
      <c r="B556" s="462" t="s">
        <v>4951</v>
      </c>
      <c r="C556" s="462" t="s">
        <v>3901</v>
      </c>
      <c r="D556" s="298" t="s">
        <v>4952</v>
      </c>
      <c r="E556" s="298" t="s">
        <v>3525</v>
      </c>
      <c r="F556" s="463" t="s">
        <v>3004</v>
      </c>
      <c r="G556" s="298" t="s">
        <v>3903</v>
      </c>
      <c r="H556" s="465">
        <v>1</v>
      </c>
      <c r="I556" s="301">
        <v>8.58</v>
      </c>
      <c r="J556" s="302">
        <v>0.1</v>
      </c>
      <c r="K556" s="301">
        <f>SUM(I556*100)/110</f>
        <v>7.8</v>
      </c>
      <c r="L556" s="303">
        <v>0.6282</v>
      </c>
      <c r="M556" s="304">
        <f>SUM(K556-(K556*L556))</f>
        <v>2.9000399999999997</v>
      </c>
      <c r="N556" s="477">
        <f>(M556/H556)</f>
        <v>2.9000399999999997</v>
      </c>
      <c r="O556" s="305" t="s">
        <v>1771</v>
      </c>
    </row>
    <row r="557" spans="1:15" ht="26.25" thickBot="1">
      <c r="A557" s="526" t="s">
        <v>921</v>
      </c>
      <c r="B557" s="527"/>
      <c r="C557" s="527"/>
      <c r="D557" s="527"/>
      <c r="E557" s="527"/>
      <c r="F557" s="527"/>
      <c r="G557" s="527"/>
      <c r="H557" s="527"/>
      <c r="I557" s="527"/>
      <c r="J557" s="527"/>
      <c r="K557" s="527"/>
      <c r="L557" s="527"/>
      <c r="M557" s="527"/>
      <c r="N557" s="527"/>
      <c r="O557" s="528"/>
    </row>
    <row r="558" spans="1:15" ht="15">
      <c r="A558" s="92" t="s">
        <v>922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ht="15.75">
      <c r="A559" s="259" t="s">
        <v>497</v>
      </c>
    </row>
    <row r="560" spans="1:15" ht="23.25">
      <c r="A560" s="183" t="s">
        <v>205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47.25">
      <c r="A561" s="39" t="s">
        <v>2985</v>
      </c>
      <c r="B561" s="39" t="s">
        <v>580</v>
      </c>
      <c r="C561" s="39" t="s">
        <v>1930</v>
      </c>
      <c r="D561" s="40" t="s">
        <v>1931</v>
      </c>
      <c r="E561" s="40" t="s">
        <v>1932</v>
      </c>
      <c r="F561" s="40" t="s">
        <v>719</v>
      </c>
      <c r="G561" s="40" t="s">
        <v>2986</v>
      </c>
      <c r="H561" s="41" t="s">
        <v>2800</v>
      </c>
      <c r="I561" s="41" t="s">
        <v>2361</v>
      </c>
      <c r="J561" s="41" t="s">
        <v>2987</v>
      </c>
      <c r="K561" s="42" t="s">
        <v>4613</v>
      </c>
      <c r="L561" s="39" t="s">
        <v>2988</v>
      </c>
      <c r="M561" s="42" t="s">
        <v>2801</v>
      </c>
      <c r="N561" s="42" t="s">
        <v>1933</v>
      </c>
      <c r="O561" s="39" t="s">
        <v>1929</v>
      </c>
    </row>
    <row r="562" spans="1:15" ht="16.5" thickBot="1">
      <c r="A562" s="300">
        <v>163</v>
      </c>
      <c r="B562" s="461" t="s">
        <v>2943</v>
      </c>
      <c r="C562" s="297" t="s">
        <v>923</v>
      </c>
      <c r="D562" s="298" t="s">
        <v>2944</v>
      </c>
      <c r="E562" s="298" t="s">
        <v>2962</v>
      </c>
      <c r="F562" s="298" t="s">
        <v>3004</v>
      </c>
      <c r="G562" s="298" t="s">
        <v>924</v>
      </c>
      <c r="H562" s="465">
        <v>50</v>
      </c>
      <c r="I562" s="301">
        <v>6.97</v>
      </c>
      <c r="J562" s="302">
        <v>0.1</v>
      </c>
      <c r="K562" s="477">
        <f>SUM(I562*100)/110</f>
        <v>6.336363636363636</v>
      </c>
      <c r="L562" s="303">
        <v>0.5004</v>
      </c>
      <c r="M562" s="477">
        <f>SUM(K562-(K562*L562))</f>
        <v>3.1656472727272726</v>
      </c>
      <c r="N562" s="478">
        <f>(M562/H562)</f>
        <v>0.06331294545454545</v>
      </c>
      <c r="O562" s="305" t="s">
        <v>4472</v>
      </c>
    </row>
    <row r="563" spans="1:15" ht="26.25" thickBot="1">
      <c r="A563" s="526" t="s">
        <v>2127</v>
      </c>
      <c r="B563" s="527"/>
      <c r="C563" s="527"/>
      <c r="D563" s="527"/>
      <c r="E563" s="527"/>
      <c r="F563" s="527"/>
      <c r="G563" s="527"/>
      <c r="H563" s="527"/>
      <c r="I563" s="527"/>
      <c r="J563" s="527"/>
      <c r="K563" s="527"/>
      <c r="L563" s="527"/>
      <c r="M563" s="527"/>
      <c r="N563" s="527"/>
      <c r="O563" s="528"/>
    </row>
    <row r="564" spans="1:14" ht="15">
      <c r="A564" s="91" t="s">
        <v>940</v>
      </c>
      <c r="N564" s="90"/>
    </row>
    <row r="565" spans="1:15" s="4" customFormat="1" ht="15.75">
      <c r="A565" s="259" t="s">
        <v>497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78"/>
      <c r="O565" s="1"/>
    </row>
    <row r="566" spans="1:15" s="4" customFormat="1" ht="23.25">
      <c r="A566" s="183" t="s">
        <v>204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90"/>
      <c r="O566" s="1"/>
    </row>
    <row r="567" spans="1:15" s="4" customFormat="1" ht="47.25">
      <c r="A567" s="39" t="s">
        <v>2985</v>
      </c>
      <c r="B567" s="39" t="s">
        <v>580</v>
      </c>
      <c r="C567" s="39" t="s">
        <v>1930</v>
      </c>
      <c r="D567" s="40" t="s">
        <v>1931</v>
      </c>
      <c r="E567" s="40" t="s">
        <v>1932</v>
      </c>
      <c r="F567" s="40" t="s">
        <v>4276</v>
      </c>
      <c r="G567" s="40" t="s">
        <v>2986</v>
      </c>
      <c r="H567" s="41" t="s">
        <v>2800</v>
      </c>
      <c r="I567" s="41" t="s">
        <v>2361</v>
      </c>
      <c r="J567" s="41" t="s">
        <v>2987</v>
      </c>
      <c r="K567" s="42" t="s">
        <v>4613</v>
      </c>
      <c r="L567" s="39" t="s">
        <v>2988</v>
      </c>
      <c r="M567" s="42" t="s">
        <v>2801</v>
      </c>
      <c r="N567" s="42" t="s">
        <v>1933</v>
      </c>
      <c r="O567" s="39" t="s">
        <v>1929</v>
      </c>
    </row>
    <row r="568" spans="1:15" s="4" customFormat="1" ht="15.75">
      <c r="A568" s="43" t="s">
        <v>731</v>
      </c>
      <c r="B568" s="44" t="s">
        <v>3466</v>
      </c>
      <c r="C568" s="45" t="s">
        <v>941</v>
      </c>
      <c r="D568" s="46" t="s">
        <v>3467</v>
      </c>
      <c r="E568" s="46" t="s">
        <v>942</v>
      </c>
      <c r="F568" s="46" t="s">
        <v>3004</v>
      </c>
      <c r="G568" s="46" t="s">
        <v>943</v>
      </c>
      <c r="H568" s="43">
        <v>50</v>
      </c>
      <c r="I568" s="290">
        <v>3</v>
      </c>
      <c r="J568" s="291">
        <v>0.1</v>
      </c>
      <c r="K568" s="85">
        <f>SUM(I568*100)/110</f>
        <v>2.727272727272727</v>
      </c>
      <c r="L568" s="83">
        <v>0.5009</v>
      </c>
      <c r="M568" s="85">
        <f>SUM(K568-(K568*L568))</f>
        <v>1.361181818181818</v>
      </c>
      <c r="N568" s="292">
        <f>(M568/H568)</f>
        <v>0.02722363636363636</v>
      </c>
      <c r="O568" s="50" t="s">
        <v>4472</v>
      </c>
    </row>
    <row r="569" s="4" customFormat="1" ht="13.5" thickBot="1"/>
    <row r="570" spans="1:15" s="4" customFormat="1" ht="26.25" thickBot="1">
      <c r="A570" s="526" t="s">
        <v>52</v>
      </c>
      <c r="B570" s="527"/>
      <c r="C570" s="527"/>
      <c r="D570" s="527"/>
      <c r="E570" s="527"/>
      <c r="F570" s="527"/>
      <c r="G570" s="527"/>
      <c r="H570" s="527"/>
      <c r="I570" s="527"/>
      <c r="J570" s="527"/>
      <c r="K570" s="527"/>
      <c r="L570" s="527"/>
      <c r="M570" s="527"/>
      <c r="N570" s="527"/>
      <c r="O570" s="528"/>
    </row>
    <row r="571" spans="1:15" s="4" customFormat="1" ht="15">
      <c r="A571" s="248" t="s">
        <v>5344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78"/>
      <c r="O571" s="1"/>
    </row>
    <row r="572" spans="1:15" s="4" customFormat="1" ht="15.75">
      <c r="A572" s="259" t="s">
        <v>94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78"/>
      <c r="O572" s="1"/>
    </row>
    <row r="573" spans="1:15" s="4" customFormat="1" ht="23.25">
      <c r="A573" s="183" t="s">
        <v>206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78"/>
      <c r="O573" s="1"/>
    </row>
    <row r="574" spans="1:15" s="4" customFormat="1" ht="47.25">
      <c r="A574" s="39" t="s">
        <v>2985</v>
      </c>
      <c r="B574" s="39" t="s">
        <v>580</v>
      </c>
      <c r="C574" s="39" t="s">
        <v>1930</v>
      </c>
      <c r="D574" s="40" t="s">
        <v>1931</v>
      </c>
      <c r="E574" s="40" t="s">
        <v>1932</v>
      </c>
      <c r="F574" s="40" t="s">
        <v>4276</v>
      </c>
      <c r="G574" s="40" t="s">
        <v>2986</v>
      </c>
      <c r="H574" s="41" t="s">
        <v>2800</v>
      </c>
      <c r="I574" s="41" t="s">
        <v>2361</v>
      </c>
      <c r="J574" s="41" t="s">
        <v>2987</v>
      </c>
      <c r="K574" s="42" t="s">
        <v>4613</v>
      </c>
      <c r="L574" s="39" t="s">
        <v>2988</v>
      </c>
      <c r="M574" s="42" t="s">
        <v>2801</v>
      </c>
      <c r="N574" s="42" t="s">
        <v>1933</v>
      </c>
      <c r="O574" s="39" t="s">
        <v>1929</v>
      </c>
    </row>
    <row r="575" spans="1:15" s="4" customFormat="1" ht="31.5">
      <c r="A575" s="43">
        <v>659</v>
      </c>
      <c r="B575" s="44" t="s">
        <v>2967</v>
      </c>
      <c r="C575" s="45" t="s">
        <v>1895</v>
      </c>
      <c r="D575" s="46" t="s">
        <v>2968</v>
      </c>
      <c r="E575" s="46" t="s">
        <v>2402</v>
      </c>
      <c r="F575" s="47" t="s">
        <v>1774</v>
      </c>
      <c r="G575" s="43" t="s">
        <v>1902</v>
      </c>
      <c r="H575" s="43">
        <v>1</v>
      </c>
      <c r="I575" s="290">
        <v>63.81</v>
      </c>
      <c r="J575" s="291">
        <v>0.1</v>
      </c>
      <c r="K575" s="290">
        <f aca="true" t="shared" si="47" ref="K575:K588">SUM(I575*100)/110</f>
        <v>58.00909090909091</v>
      </c>
      <c r="L575" s="83">
        <v>0.549194</v>
      </c>
      <c r="M575" s="85">
        <f aca="true" t="shared" si="48" ref="M575:M583">SUM(K575-(K575*L575))</f>
        <v>26.150846236363638</v>
      </c>
      <c r="N575" s="292">
        <f aca="true" t="shared" si="49" ref="N575:N588">(M575/H575)</f>
        <v>26.150846236363638</v>
      </c>
      <c r="O575" s="50" t="s">
        <v>1771</v>
      </c>
    </row>
    <row r="576" spans="1:15" s="4" customFormat="1" ht="31.5">
      <c r="A576" s="43">
        <v>660</v>
      </c>
      <c r="B576" s="44" t="s">
        <v>2967</v>
      </c>
      <c r="C576" s="45" t="s">
        <v>1896</v>
      </c>
      <c r="D576" s="46" t="s">
        <v>2968</v>
      </c>
      <c r="E576" s="46" t="s">
        <v>2403</v>
      </c>
      <c r="F576" s="47" t="s">
        <v>1774</v>
      </c>
      <c r="G576" s="43" t="s">
        <v>1902</v>
      </c>
      <c r="H576" s="43">
        <v>1</v>
      </c>
      <c r="I576" s="290">
        <v>12.74</v>
      </c>
      <c r="J576" s="291">
        <v>0.1</v>
      </c>
      <c r="K576" s="290">
        <f t="shared" si="47"/>
        <v>11.581818181818182</v>
      </c>
      <c r="L576" s="339">
        <v>0.562625</v>
      </c>
      <c r="M576" s="290">
        <f t="shared" si="48"/>
        <v>5.065597727272727</v>
      </c>
      <c r="N576" s="292">
        <v>5.06559</v>
      </c>
      <c r="O576" s="50" t="s">
        <v>1771</v>
      </c>
    </row>
    <row r="577" spans="1:15" s="4" customFormat="1" ht="31.5">
      <c r="A577" s="43">
        <v>661</v>
      </c>
      <c r="B577" s="44" t="s">
        <v>2967</v>
      </c>
      <c r="C577" s="45" t="s">
        <v>1897</v>
      </c>
      <c r="D577" s="46" t="s">
        <v>2968</v>
      </c>
      <c r="E577" s="52" t="s">
        <v>1693</v>
      </c>
      <c r="F577" s="47" t="s">
        <v>1774</v>
      </c>
      <c r="G577" s="43" t="s">
        <v>1902</v>
      </c>
      <c r="H577" s="43">
        <v>1</v>
      </c>
      <c r="I577" s="290">
        <v>31.9</v>
      </c>
      <c r="J577" s="291">
        <v>0.1</v>
      </c>
      <c r="K577" s="290">
        <f t="shared" si="47"/>
        <v>29</v>
      </c>
      <c r="L577" s="334">
        <v>0.54951</v>
      </c>
      <c r="M577" s="290">
        <f t="shared" si="48"/>
        <v>13.06421</v>
      </c>
      <c r="N577" s="292">
        <f t="shared" si="49"/>
        <v>13.06421</v>
      </c>
      <c r="O577" s="50" t="s">
        <v>1771</v>
      </c>
    </row>
    <row r="578" spans="1:15" s="4" customFormat="1" ht="15.75">
      <c r="A578" s="43">
        <v>655</v>
      </c>
      <c r="B578" s="44" t="s">
        <v>2978</v>
      </c>
      <c r="C578" s="45" t="s">
        <v>1892</v>
      </c>
      <c r="D578" s="46" t="s">
        <v>2979</v>
      </c>
      <c r="E578" s="46" t="s">
        <v>3570</v>
      </c>
      <c r="F578" s="47" t="s">
        <v>1774</v>
      </c>
      <c r="G578" s="93" t="s">
        <v>1900</v>
      </c>
      <c r="H578" s="43">
        <v>1</v>
      </c>
      <c r="I578" s="290">
        <v>416.49</v>
      </c>
      <c r="J578" s="291">
        <v>0.1</v>
      </c>
      <c r="K578" s="290">
        <f t="shared" si="47"/>
        <v>378.6272727272727</v>
      </c>
      <c r="L578" s="339">
        <v>0.651989</v>
      </c>
      <c r="M578" s="442">
        <f t="shared" si="48"/>
        <v>131.7664558090909</v>
      </c>
      <c r="N578" s="292">
        <f t="shared" si="49"/>
        <v>131.7664558090909</v>
      </c>
      <c r="O578" s="50" t="s">
        <v>1771</v>
      </c>
    </row>
    <row r="579" spans="1:15" s="4" customFormat="1" ht="15.75">
      <c r="A579" s="43">
        <v>656</v>
      </c>
      <c r="B579" s="44" t="s">
        <v>2978</v>
      </c>
      <c r="C579" s="45" t="s">
        <v>1893</v>
      </c>
      <c r="D579" s="46" t="s">
        <v>2979</v>
      </c>
      <c r="E579" s="46" t="s">
        <v>3571</v>
      </c>
      <c r="F579" s="47" t="s">
        <v>1774</v>
      </c>
      <c r="G579" s="93" t="s">
        <v>1901</v>
      </c>
      <c r="H579" s="43">
        <v>1</v>
      </c>
      <c r="I579" s="290">
        <v>57.51</v>
      </c>
      <c r="J579" s="291">
        <v>0.1</v>
      </c>
      <c r="K579" s="290">
        <f t="shared" si="47"/>
        <v>52.28181818181818</v>
      </c>
      <c r="L579" s="339">
        <v>0.680841</v>
      </c>
      <c r="M579" s="290">
        <f t="shared" si="48"/>
        <v>16.686212809090904</v>
      </c>
      <c r="N579" s="292">
        <f t="shared" si="49"/>
        <v>16.686212809090904</v>
      </c>
      <c r="O579" s="50" t="s">
        <v>1771</v>
      </c>
    </row>
    <row r="580" spans="1:15" s="4" customFormat="1" ht="15.75">
      <c r="A580" s="43">
        <v>657</v>
      </c>
      <c r="B580" s="44" t="s">
        <v>2978</v>
      </c>
      <c r="C580" s="45" t="s">
        <v>1894</v>
      </c>
      <c r="D580" s="46" t="s">
        <v>2979</v>
      </c>
      <c r="E580" s="46" t="s">
        <v>3572</v>
      </c>
      <c r="F580" s="47" t="s">
        <v>1774</v>
      </c>
      <c r="G580" s="93" t="s">
        <v>1901</v>
      </c>
      <c r="H580" s="43">
        <v>1</v>
      </c>
      <c r="I580" s="290">
        <v>110.37</v>
      </c>
      <c r="J580" s="291">
        <v>0.1</v>
      </c>
      <c r="K580" s="290">
        <f t="shared" si="47"/>
        <v>100.33636363636364</v>
      </c>
      <c r="L580" s="339">
        <v>0.667321</v>
      </c>
      <c r="M580" s="290">
        <f t="shared" si="48"/>
        <v>33.37980111818182</v>
      </c>
      <c r="N580" s="292">
        <f t="shared" si="49"/>
        <v>33.37980111818182</v>
      </c>
      <c r="O580" s="50" t="s">
        <v>1771</v>
      </c>
    </row>
    <row r="581" spans="1:15" s="4" customFormat="1" ht="15.75">
      <c r="A581" s="43">
        <v>658</v>
      </c>
      <c r="B581" s="44" t="s">
        <v>2978</v>
      </c>
      <c r="C581" s="45" t="s">
        <v>2709</v>
      </c>
      <c r="D581" s="46" t="s">
        <v>2979</v>
      </c>
      <c r="E581" s="46" t="s">
        <v>3573</v>
      </c>
      <c r="F581" s="47" t="s">
        <v>1774</v>
      </c>
      <c r="G581" s="93" t="s">
        <v>1901</v>
      </c>
      <c r="H581" s="43">
        <v>1</v>
      </c>
      <c r="I581" s="290">
        <v>193.11</v>
      </c>
      <c r="J581" s="291">
        <v>0.1</v>
      </c>
      <c r="K581" s="290">
        <f t="shared" si="47"/>
        <v>175.55454545454546</v>
      </c>
      <c r="L581" s="334">
        <v>0.61975</v>
      </c>
      <c r="M581" s="290">
        <f t="shared" si="48"/>
        <v>66.7546159090909</v>
      </c>
      <c r="N581" s="292">
        <f t="shared" si="49"/>
        <v>66.7546159090909</v>
      </c>
      <c r="O581" s="50" t="s">
        <v>1771</v>
      </c>
    </row>
    <row r="582" spans="1:15" s="4" customFormat="1" ht="15.75">
      <c r="A582" s="43">
        <v>662</v>
      </c>
      <c r="B582" s="44" t="s">
        <v>2967</v>
      </c>
      <c r="C582" s="45" t="s">
        <v>1898</v>
      </c>
      <c r="D582" s="46" t="s">
        <v>2968</v>
      </c>
      <c r="E582" s="46" t="s">
        <v>1694</v>
      </c>
      <c r="F582" s="47" t="s">
        <v>1774</v>
      </c>
      <c r="G582" s="43" t="s">
        <v>1903</v>
      </c>
      <c r="H582" s="43">
        <v>1</v>
      </c>
      <c r="I582" s="49">
        <v>6.40999</v>
      </c>
      <c r="J582" s="68">
        <v>0.1</v>
      </c>
      <c r="K582" s="49">
        <f t="shared" si="47"/>
        <v>5.827263636363636</v>
      </c>
      <c r="L582" s="111">
        <v>0.583887</v>
      </c>
      <c r="M582" s="49">
        <f t="shared" si="48"/>
        <v>2.4248001535181816</v>
      </c>
      <c r="N582" s="54">
        <f t="shared" si="49"/>
        <v>2.4248001535181816</v>
      </c>
      <c r="O582" s="50" t="s">
        <v>1771</v>
      </c>
    </row>
    <row r="583" spans="1:15" s="4" customFormat="1" ht="15.75">
      <c r="A583" s="43">
        <v>664</v>
      </c>
      <c r="B583" s="44" t="s">
        <v>2967</v>
      </c>
      <c r="C583" s="45" t="s">
        <v>1899</v>
      </c>
      <c r="D583" s="46" t="s">
        <v>2968</v>
      </c>
      <c r="E583" s="46" t="s">
        <v>2969</v>
      </c>
      <c r="F583" s="47" t="s">
        <v>1774</v>
      </c>
      <c r="G583" s="43" t="s">
        <v>1904</v>
      </c>
      <c r="H583" s="43">
        <v>1</v>
      </c>
      <c r="I583" s="290">
        <v>19.98</v>
      </c>
      <c r="J583" s="291">
        <v>0.1</v>
      </c>
      <c r="K583" s="290">
        <f t="shared" si="47"/>
        <v>18.163636363636364</v>
      </c>
      <c r="L583" s="334">
        <v>0.56234</v>
      </c>
      <c r="M583" s="290">
        <f t="shared" si="48"/>
        <v>7.949497090909093</v>
      </c>
      <c r="N583" s="292">
        <f t="shared" si="49"/>
        <v>7.949497090909093</v>
      </c>
      <c r="O583" s="50" t="s">
        <v>1771</v>
      </c>
    </row>
    <row r="584" spans="1:15" s="4" customFormat="1" ht="31.5">
      <c r="A584" s="43">
        <v>651</v>
      </c>
      <c r="B584" s="44" t="s">
        <v>2435</v>
      </c>
      <c r="C584" s="45" t="s">
        <v>1888</v>
      </c>
      <c r="D584" s="46" t="s">
        <v>2436</v>
      </c>
      <c r="E584" s="46" t="s">
        <v>1958</v>
      </c>
      <c r="F584" s="47" t="s">
        <v>1774</v>
      </c>
      <c r="G584" s="43" t="s">
        <v>1889</v>
      </c>
      <c r="H584" s="43">
        <v>1</v>
      </c>
      <c r="I584" s="126" t="s">
        <v>95</v>
      </c>
      <c r="J584" s="68"/>
      <c r="K584" s="49"/>
      <c r="L584" s="111"/>
      <c r="M584" s="58"/>
      <c r="N584" s="58"/>
      <c r="O584" s="50"/>
    </row>
    <row r="585" spans="1:15" s="4" customFormat="1" ht="15.75">
      <c r="A585" s="43">
        <v>578</v>
      </c>
      <c r="B585" s="44" t="s">
        <v>3065</v>
      </c>
      <c r="C585" s="55" t="s">
        <v>1883</v>
      </c>
      <c r="D585" s="46" t="s">
        <v>3066</v>
      </c>
      <c r="E585" s="46" t="s">
        <v>3062</v>
      </c>
      <c r="F585" s="47" t="s">
        <v>1774</v>
      </c>
      <c r="G585" s="43" t="s">
        <v>1887</v>
      </c>
      <c r="H585" s="48">
        <v>1</v>
      </c>
      <c r="I585" s="290">
        <v>24.98</v>
      </c>
      <c r="J585" s="291">
        <v>0.1</v>
      </c>
      <c r="K585" s="85">
        <f t="shared" si="47"/>
        <v>22.70909090909091</v>
      </c>
      <c r="L585" s="339">
        <v>0.500289</v>
      </c>
      <c r="M585" s="290">
        <f aca="true" t="shared" si="50" ref="M585:M594">SUM(K585-(K585*L585))</f>
        <v>11.347982527272729</v>
      </c>
      <c r="N585" s="292">
        <f t="shared" si="49"/>
        <v>11.347982527272729</v>
      </c>
      <c r="O585" s="50" t="s">
        <v>1771</v>
      </c>
    </row>
    <row r="586" spans="1:15" s="4" customFormat="1" ht="15.75">
      <c r="A586" s="43">
        <v>579</v>
      </c>
      <c r="B586" s="44" t="s">
        <v>3065</v>
      </c>
      <c r="C586" s="55" t="s">
        <v>1884</v>
      </c>
      <c r="D586" s="46" t="s">
        <v>3066</v>
      </c>
      <c r="E586" s="46" t="s">
        <v>4359</v>
      </c>
      <c r="F586" s="47" t="s">
        <v>1774</v>
      </c>
      <c r="G586" s="43" t="s">
        <v>1887</v>
      </c>
      <c r="H586" s="48">
        <v>1</v>
      </c>
      <c r="I586" s="290">
        <v>49.94</v>
      </c>
      <c r="J586" s="291">
        <v>0.1</v>
      </c>
      <c r="K586" s="85">
        <f t="shared" si="47"/>
        <v>45.4</v>
      </c>
      <c r="L586" s="83">
        <v>0.5227</v>
      </c>
      <c r="M586" s="290">
        <f t="shared" si="50"/>
        <v>21.669419999999995</v>
      </c>
      <c r="N586" s="292">
        <v>21.67105</v>
      </c>
      <c r="O586" s="50" t="s">
        <v>1771</v>
      </c>
    </row>
    <row r="587" spans="1:15" s="4" customFormat="1" ht="15.75">
      <c r="A587" s="43">
        <v>580</v>
      </c>
      <c r="B587" s="44" t="s">
        <v>3065</v>
      </c>
      <c r="C587" s="55" t="s">
        <v>1885</v>
      </c>
      <c r="D587" s="46" t="s">
        <v>3066</v>
      </c>
      <c r="E587" s="46" t="s">
        <v>3063</v>
      </c>
      <c r="F587" s="47" t="s">
        <v>1774</v>
      </c>
      <c r="G587" s="43" t="s">
        <v>1887</v>
      </c>
      <c r="H587" s="48">
        <v>1</v>
      </c>
      <c r="I587" s="290">
        <v>74.9</v>
      </c>
      <c r="J587" s="291">
        <v>0.1</v>
      </c>
      <c r="K587" s="85">
        <f t="shared" si="47"/>
        <v>68.0909090909091</v>
      </c>
      <c r="L587" s="83">
        <v>0.523</v>
      </c>
      <c r="M587" s="290">
        <f t="shared" si="50"/>
        <v>32.47936363636364</v>
      </c>
      <c r="N587" s="292">
        <v>32.48167</v>
      </c>
      <c r="O587" s="50" t="s">
        <v>1771</v>
      </c>
    </row>
    <row r="588" spans="1:15" s="4" customFormat="1" ht="15.75">
      <c r="A588" s="43">
        <v>581</v>
      </c>
      <c r="B588" s="44" t="s">
        <v>3065</v>
      </c>
      <c r="C588" s="55" t="s">
        <v>1886</v>
      </c>
      <c r="D588" s="46" t="s">
        <v>3066</v>
      </c>
      <c r="E588" s="46" t="s">
        <v>3064</v>
      </c>
      <c r="F588" s="47" t="s">
        <v>1774</v>
      </c>
      <c r="G588" s="43" t="s">
        <v>1887</v>
      </c>
      <c r="H588" s="48">
        <v>1</v>
      </c>
      <c r="I588" s="290">
        <v>86.65</v>
      </c>
      <c r="J588" s="291">
        <v>0.1</v>
      </c>
      <c r="K588" s="85">
        <f t="shared" si="47"/>
        <v>78.77272727272727</v>
      </c>
      <c r="L588" s="334">
        <v>0.50001</v>
      </c>
      <c r="M588" s="290">
        <f t="shared" si="50"/>
        <v>39.38557590909091</v>
      </c>
      <c r="N588" s="292">
        <f t="shared" si="49"/>
        <v>39.38557590909091</v>
      </c>
      <c r="O588" s="50" t="s">
        <v>1771</v>
      </c>
    </row>
    <row r="589" spans="1:15" s="4" customFormat="1" ht="15.75">
      <c r="A589" s="43">
        <v>143</v>
      </c>
      <c r="B589" s="44" t="s">
        <v>3574</v>
      </c>
      <c r="C589" s="55" t="s">
        <v>3006</v>
      </c>
      <c r="D589" s="46" t="s">
        <v>3575</v>
      </c>
      <c r="E589" s="46" t="s">
        <v>3577</v>
      </c>
      <c r="F589" s="47" t="s">
        <v>1774</v>
      </c>
      <c r="G589" s="43" t="s">
        <v>3969</v>
      </c>
      <c r="H589" s="43">
        <v>24</v>
      </c>
      <c r="I589" s="126" t="s">
        <v>95</v>
      </c>
      <c r="J589" s="68"/>
      <c r="K589" s="49"/>
      <c r="L589" s="157"/>
      <c r="M589" s="49"/>
      <c r="N589" s="51"/>
      <c r="O589" s="50"/>
    </row>
    <row r="590" spans="1:15" s="4" customFormat="1" ht="15.75">
      <c r="A590" s="43">
        <v>144</v>
      </c>
      <c r="B590" s="44" t="s">
        <v>3574</v>
      </c>
      <c r="C590" s="55" t="s">
        <v>3007</v>
      </c>
      <c r="D590" s="46" t="s">
        <v>3575</v>
      </c>
      <c r="E590" s="46" t="s">
        <v>3578</v>
      </c>
      <c r="F590" s="47" t="s">
        <v>1774</v>
      </c>
      <c r="G590" s="43" t="s">
        <v>3969</v>
      </c>
      <c r="H590" s="43">
        <v>24</v>
      </c>
      <c r="I590" s="49">
        <v>83.03976</v>
      </c>
      <c r="J590" s="68">
        <v>0.1</v>
      </c>
      <c r="K590" s="49">
        <f>SUM(I590*100)/110</f>
        <v>75.49069090909092</v>
      </c>
      <c r="L590" s="111">
        <v>0.529726</v>
      </c>
      <c r="M590" s="49">
        <f t="shared" si="50"/>
        <v>35.50130917658182</v>
      </c>
      <c r="N590" s="54">
        <f>(M590/H590)</f>
        <v>1.4792212156909093</v>
      </c>
      <c r="O590" s="50" t="s">
        <v>1771</v>
      </c>
    </row>
    <row r="591" spans="1:15" s="4" customFormat="1" ht="31.5">
      <c r="A591" s="43">
        <v>146</v>
      </c>
      <c r="B591" s="44" t="s">
        <v>3574</v>
      </c>
      <c r="C591" s="55" t="s">
        <v>3967</v>
      </c>
      <c r="D591" s="46" t="s">
        <v>3575</v>
      </c>
      <c r="E591" s="52" t="s">
        <v>3914</v>
      </c>
      <c r="F591" s="47" t="s">
        <v>1774</v>
      </c>
      <c r="G591" s="43" t="s">
        <v>3971</v>
      </c>
      <c r="H591" s="43">
        <v>24</v>
      </c>
      <c r="I591" s="49">
        <v>317.28</v>
      </c>
      <c r="J591" s="68">
        <v>0.1</v>
      </c>
      <c r="K591" s="49">
        <f>SUM(I591*100)/110</f>
        <v>288.4363636363636</v>
      </c>
      <c r="L591" s="111">
        <v>0.505299</v>
      </c>
      <c r="M591" s="49">
        <f t="shared" si="50"/>
        <v>142.6897575272727</v>
      </c>
      <c r="N591" s="51">
        <f>(M591/H591)</f>
        <v>5.945406563636362</v>
      </c>
      <c r="O591" s="50" t="s">
        <v>1773</v>
      </c>
    </row>
    <row r="592" spans="1:15" s="4" customFormat="1" ht="15.75">
      <c r="A592" s="43">
        <v>147</v>
      </c>
      <c r="B592" s="44" t="s">
        <v>3574</v>
      </c>
      <c r="C592" s="55" t="s">
        <v>3973</v>
      </c>
      <c r="D592" s="46" t="s">
        <v>3575</v>
      </c>
      <c r="E592" s="46" t="s">
        <v>3580</v>
      </c>
      <c r="F592" s="47" t="s">
        <v>1774</v>
      </c>
      <c r="G592" s="43" t="s">
        <v>3972</v>
      </c>
      <c r="H592" s="43">
        <v>6</v>
      </c>
      <c r="I592" s="290">
        <v>38.76</v>
      </c>
      <c r="J592" s="291">
        <v>0.1</v>
      </c>
      <c r="K592" s="290">
        <f>SUM(I592*100)/110</f>
        <v>35.236363636363635</v>
      </c>
      <c r="L592" s="83">
        <v>0.5068</v>
      </c>
      <c r="M592" s="290">
        <f t="shared" si="50"/>
        <v>17.378574545454544</v>
      </c>
      <c r="N592" s="292">
        <v>2.89661</v>
      </c>
      <c r="O592" s="50" t="s">
        <v>1771</v>
      </c>
    </row>
    <row r="593" spans="1:15" s="4" customFormat="1" ht="15.75">
      <c r="A593" s="43">
        <v>142</v>
      </c>
      <c r="B593" s="44" t="s">
        <v>3574</v>
      </c>
      <c r="C593" s="55" t="s">
        <v>3005</v>
      </c>
      <c r="D593" s="46" t="s">
        <v>3575</v>
      </c>
      <c r="E593" s="46" t="s">
        <v>3576</v>
      </c>
      <c r="F593" s="47" t="s">
        <v>1774</v>
      </c>
      <c r="G593" s="43" t="s">
        <v>3968</v>
      </c>
      <c r="H593" s="43">
        <v>24</v>
      </c>
      <c r="I593" s="290">
        <v>175.68</v>
      </c>
      <c r="J593" s="291">
        <v>0.1</v>
      </c>
      <c r="K593" s="290">
        <f>SUM(I593*100)/110</f>
        <v>159.70909090909092</v>
      </c>
      <c r="L593" s="337">
        <v>0.5000417</v>
      </c>
      <c r="M593" s="290">
        <f t="shared" si="50"/>
        <v>79.84788558545455</v>
      </c>
      <c r="N593" s="292">
        <v>3.32699</v>
      </c>
      <c r="O593" s="50" t="s">
        <v>1771</v>
      </c>
    </row>
    <row r="594" spans="1:15" s="4" customFormat="1" ht="16.5" thickBot="1">
      <c r="A594" s="300">
        <v>145</v>
      </c>
      <c r="B594" s="461" t="s">
        <v>3574</v>
      </c>
      <c r="C594" s="297" t="s">
        <v>3008</v>
      </c>
      <c r="D594" s="298" t="s">
        <v>3575</v>
      </c>
      <c r="E594" s="298" t="s">
        <v>3579</v>
      </c>
      <c r="F594" s="463" t="s">
        <v>1774</v>
      </c>
      <c r="G594" s="300" t="s">
        <v>3970</v>
      </c>
      <c r="H594" s="300">
        <v>24</v>
      </c>
      <c r="I594" s="466">
        <v>114.95976</v>
      </c>
      <c r="J594" s="467">
        <v>0.1</v>
      </c>
      <c r="K594" s="466">
        <f>SUM(I594*100)/110</f>
        <v>104.50887272727273</v>
      </c>
      <c r="L594" s="479">
        <v>0.500001</v>
      </c>
      <c r="M594" s="466">
        <f t="shared" si="50"/>
        <v>52.254331854763635</v>
      </c>
      <c r="N594" s="473">
        <f>(M594/H594)</f>
        <v>2.177263827281818</v>
      </c>
      <c r="O594" s="305" t="s">
        <v>1771</v>
      </c>
    </row>
    <row r="595" spans="1:15" s="4" customFormat="1" ht="26.25" thickBot="1">
      <c r="A595" s="526" t="s">
        <v>52</v>
      </c>
      <c r="B595" s="527"/>
      <c r="C595" s="527"/>
      <c r="D595" s="527"/>
      <c r="E595" s="527"/>
      <c r="F595" s="527"/>
      <c r="G595" s="527"/>
      <c r="H595" s="527"/>
      <c r="I595" s="527"/>
      <c r="J595" s="527"/>
      <c r="K595" s="527"/>
      <c r="L595" s="527"/>
      <c r="M595" s="527"/>
      <c r="N595" s="527"/>
      <c r="O595" s="528"/>
    </row>
    <row r="596" spans="1:15" s="4" customFormat="1" ht="15">
      <c r="A596" s="91" t="s">
        <v>5344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4" customFormat="1" ht="15.75">
      <c r="A597" s="259" t="s">
        <v>94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4" customFormat="1" ht="23.25">
      <c r="A598" s="183" t="s">
        <v>206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4" customFormat="1" ht="47.25">
      <c r="A599" s="39" t="s">
        <v>2985</v>
      </c>
      <c r="B599" s="39" t="s">
        <v>580</v>
      </c>
      <c r="C599" s="39" t="s">
        <v>1930</v>
      </c>
      <c r="D599" s="40" t="s">
        <v>1931</v>
      </c>
      <c r="E599" s="40" t="s">
        <v>1932</v>
      </c>
      <c r="F599" s="40" t="s">
        <v>4276</v>
      </c>
      <c r="G599" s="40" t="s">
        <v>2986</v>
      </c>
      <c r="H599" s="41" t="s">
        <v>2800</v>
      </c>
      <c r="I599" s="41" t="s">
        <v>2361</v>
      </c>
      <c r="J599" s="41" t="s">
        <v>2987</v>
      </c>
      <c r="K599" s="42" t="s">
        <v>4613</v>
      </c>
      <c r="L599" s="39" t="s">
        <v>2988</v>
      </c>
      <c r="M599" s="42" t="s">
        <v>2801</v>
      </c>
      <c r="N599" s="42" t="s">
        <v>1933</v>
      </c>
      <c r="O599" s="39" t="s">
        <v>1929</v>
      </c>
    </row>
    <row r="600" spans="1:15" s="4" customFormat="1" ht="15.75">
      <c r="A600" s="43">
        <v>111</v>
      </c>
      <c r="B600" s="44" t="s">
        <v>2978</v>
      </c>
      <c r="C600" s="45" t="s">
        <v>925</v>
      </c>
      <c r="D600" s="46" t="s">
        <v>926</v>
      </c>
      <c r="E600" s="46" t="s">
        <v>927</v>
      </c>
      <c r="F600" s="46" t="s">
        <v>3004</v>
      </c>
      <c r="G600" s="46" t="s">
        <v>928</v>
      </c>
      <c r="H600" s="43">
        <v>1</v>
      </c>
      <c r="I600" s="290">
        <v>50.54</v>
      </c>
      <c r="J600" s="291">
        <v>0.1</v>
      </c>
      <c r="K600" s="85">
        <f>SUM(I600*100)/110</f>
        <v>45.945454545454545</v>
      </c>
      <c r="L600" s="339">
        <v>0.679878</v>
      </c>
      <c r="M600" s="85">
        <f>SUM(K600-(K600*L600))</f>
        <v>14.708150800000002</v>
      </c>
      <c r="N600" s="292">
        <f>(M600/H600)</f>
        <v>14.708150800000002</v>
      </c>
      <c r="O600" s="50" t="s">
        <v>1771</v>
      </c>
    </row>
    <row r="601" spans="1:15" s="4" customFormat="1" ht="15.75">
      <c r="A601" s="43">
        <v>112</v>
      </c>
      <c r="B601" s="44" t="s">
        <v>2978</v>
      </c>
      <c r="C601" s="45" t="s">
        <v>929</v>
      </c>
      <c r="D601" s="46" t="s">
        <v>926</v>
      </c>
      <c r="E601" s="46" t="s">
        <v>930</v>
      </c>
      <c r="F601" s="46" t="s">
        <v>3004</v>
      </c>
      <c r="G601" s="46" t="s">
        <v>931</v>
      </c>
      <c r="H601" s="43">
        <v>1</v>
      </c>
      <c r="I601" s="290">
        <v>97.57</v>
      </c>
      <c r="J601" s="291">
        <v>0.1</v>
      </c>
      <c r="K601" s="85">
        <f>SUM(I601*100)/110</f>
        <v>88.7</v>
      </c>
      <c r="L601" s="339">
        <v>0.668402</v>
      </c>
      <c r="M601" s="289">
        <f>SUM(K601-(K601*L601))</f>
        <v>29.412742599999994</v>
      </c>
      <c r="N601" s="292">
        <f>(M601/H601)</f>
        <v>29.412742599999994</v>
      </c>
      <c r="O601" s="50" t="s">
        <v>1771</v>
      </c>
    </row>
    <row r="602" spans="1:15" s="4" customFormat="1" ht="15.75">
      <c r="A602" s="43">
        <v>113</v>
      </c>
      <c r="B602" s="44" t="s">
        <v>2978</v>
      </c>
      <c r="C602" s="45" t="s">
        <v>932</v>
      </c>
      <c r="D602" s="46" t="s">
        <v>926</v>
      </c>
      <c r="E602" s="46" t="s">
        <v>933</v>
      </c>
      <c r="F602" s="46" t="s">
        <v>3004</v>
      </c>
      <c r="G602" s="46" t="s">
        <v>934</v>
      </c>
      <c r="H602" s="43">
        <v>1</v>
      </c>
      <c r="I602" s="290">
        <v>208.24</v>
      </c>
      <c r="J602" s="291">
        <v>0.1</v>
      </c>
      <c r="K602" s="85">
        <f>SUM(I602*100)/110</f>
        <v>189.3090909090909</v>
      </c>
      <c r="L602" s="339">
        <v>0.611562</v>
      </c>
      <c r="M602" s="85">
        <f>SUM(K602-(K602*L602))</f>
        <v>73.53484465454545</v>
      </c>
      <c r="N602" s="292">
        <f>(M602/H602)</f>
        <v>73.53484465454545</v>
      </c>
      <c r="O602" s="50" t="s">
        <v>1771</v>
      </c>
    </row>
    <row r="603" spans="1:15" s="89" customFormat="1" ht="15.75">
      <c r="A603" s="43">
        <v>114</v>
      </c>
      <c r="B603" s="44" t="s">
        <v>1990</v>
      </c>
      <c r="C603" s="55" t="s">
        <v>935</v>
      </c>
      <c r="D603" s="46" t="s">
        <v>1991</v>
      </c>
      <c r="E603" s="46" t="s">
        <v>2430</v>
      </c>
      <c r="F603" s="46" t="s">
        <v>3004</v>
      </c>
      <c r="G603" s="46" t="s">
        <v>936</v>
      </c>
      <c r="H603" s="43">
        <v>4</v>
      </c>
      <c r="I603" s="126" t="s">
        <v>96</v>
      </c>
      <c r="J603" s="68"/>
      <c r="K603" s="58"/>
      <c r="L603" s="111"/>
      <c r="M603" s="58"/>
      <c r="N603" s="51"/>
      <c r="O603" s="50"/>
    </row>
    <row r="604" spans="1:15" s="89" customFormat="1" ht="15.75">
      <c r="A604" s="43"/>
      <c r="B604" s="44"/>
      <c r="C604" s="55"/>
      <c r="D604" s="46"/>
      <c r="E604" s="46"/>
      <c r="F604" s="46"/>
      <c r="G604" s="46"/>
      <c r="H604" s="43">
        <v>4</v>
      </c>
      <c r="I604" s="290">
        <v>44.04</v>
      </c>
      <c r="J604" s="291">
        <v>0.1</v>
      </c>
      <c r="K604" s="85">
        <f>SUM(I604*100)/110</f>
        <v>40.03636363636364</v>
      </c>
      <c r="L604" s="339">
        <v>0.500237</v>
      </c>
      <c r="M604" s="85">
        <f>SUM(K604-(K604*L604))</f>
        <v>20.0086932</v>
      </c>
      <c r="N604" s="293">
        <f>(M604/H604)</f>
        <v>5.0021733</v>
      </c>
      <c r="O604" s="50" t="s">
        <v>1771</v>
      </c>
    </row>
    <row r="605" spans="1:15" s="89" customFormat="1" ht="15.75">
      <c r="A605" s="43">
        <v>184</v>
      </c>
      <c r="B605" s="44" t="s">
        <v>1990</v>
      </c>
      <c r="C605" s="55" t="s">
        <v>937</v>
      </c>
      <c r="D605" s="46" t="s">
        <v>938</v>
      </c>
      <c r="E605" s="46" t="s">
        <v>2431</v>
      </c>
      <c r="F605" s="46" t="s">
        <v>3004</v>
      </c>
      <c r="G605" s="46" t="s">
        <v>939</v>
      </c>
      <c r="H605" s="43">
        <v>10</v>
      </c>
      <c r="I605" s="49">
        <v>14.56</v>
      </c>
      <c r="J605" s="68">
        <v>0.1</v>
      </c>
      <c r="K605" s="58">
        <f>SUM(I605*100)/110</f>
        <v>13.236363636363636</v>
      </c>
      <c r="L605" s="111">
        <v>0.500237</v>
      </c>
      <c r="M605" s="58">
        <f>SUM(K605-(K605*L605))</f>
        <v>6.6150448</v>
      </c>
      <c r="N605" s="51">
        <f>(M605/H605)</f>
        <v>0.66150448</v>
      </c>
      <c r="O605" s="50" t="s">
        <v>1773</v>
      </c>
    </row>
    <row r="606" spans="1:15" s="1" customFormat="1" ht="13.5" thickBo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s="4" customFormat="1" ht="26.25" thickBot="1">
      <c r="A607" s="526" t="s">
        <v>2129</v>
      </c>
      <c r="B607" s="527"/>
      <c r="C607" s="527"/>
      <c r="D607" s="527"/>
      <c r="E607" s="527"/>
      <c r="F607" s="527"/>
      <c r="G607" s="527"/>
      <c r="H607" s="527"/>
      <c r="I607" s="527"/>
      <c r="J607" s="527"/>
      <c r="K607" s="527"/>
      <c r="L607" s="527"/>
      <c r="M607" s="527"/>
      <c r="N607" s="527"/>
      <c r="O607" s="528"/>
    </row>
    <row r="608" spans="1:14" s="1" customFormat="1" ht="15.75">
      <c r="A608" s="91" t="s">
        <v>498</v>
      </c>
      <c r="N608" s="78"/>
    </row>
    <row r="609" spans="1:15" s="4" customFormat="1" ht="23.25">
      <c r="A609" s="183" t="s">
        <v>207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78"/>
      <c r="O609" s="1"/>
    </row>
    <row r="610" spans="1:15" s="4" customFormat="1" ht="47.25">
      <c r="A610" s="39" t="s">
        <v>2985</v>
      </c>
      <c r="B610" s="39" t="s">
        <v>580</v>
      </c>
      <c r="C610" s="39" t="s">
        <v>1930</v>
      </c>
      <c r="D610" s="40" t="s">
        <v>1931</v>
      </c>
      <c r="E610" s="40" t="s">
        <v>1932</v>
      </c>
      <c r="F610" s="40" t="s">
        <v>4276</v>
      </c>
      <c r="G610" s="40" t="s">
        <v>2986</v>
      </c>
      <c r="H610" s="41" t="s">
        <v>2800</v>
      </c>
      <c r="I610" s="41" t="s">
        <v>2361</v>
      </c>
      <c r="J610" s="41" t="s">
        <v>2987</v>
      </c>
      <c r="K610" s="42" t="s">
        <v>4613</v>
      </c>
      <c r="L610" s="39" t="s">
        <v>2988</v>
      </c>
      <c r="M610" s="42" t="s">
        <v>2801</v>
      </c>
      <c r="N610" s="42" t="s">
        <v>1933</v>
      </c>
      <c r="O610" s="39" t="s">
        <v>1929</v>
      </c>
    </row>
    <row r="611" spans="1:15" s="4" customFormat="1" ht="15.75">
      <c r="A611" s="43">
        <v>135</v>
      </c>
      <c r="B611" s="45" t="s">
        <v>1981</v>
      </c>
      <c r="C611" s="55" t="s">
        <v>4146</v>
      </c>
      <c r="D611" s="46" t="s">
        <v>1982</v>
      </c>
      <c r="E611" s="46" t="s">
        <v>4888</v>
      </c>
      <c r="F611" s="47" t="s">
        <v>4142</v>
      </c>
      <c r="G611" s="46" t="s">
        <v>4147</v>
      </c>
      <c r="H611" s="43">
        <v>1</v>
      </c>
      <c r="I611" s="49">
        <v>9.61</v>
      </c>
      <c r="J611" s="68">
        <v>0.1</v>
      </c>
      <c r="K611" s="58">
        <f aca="true" t="shared" si="51" ref="K611:K621">SUM(I611*100)/110</f>
        <v>8.736363636363636</v>
      </c>
      <c r="L611" s="187" t="s">
        <v>364</v>
      </c>
      <c r="M611" s="126"/>
      <c r="N611" s="58"/>
      <c r="O611" s="50"/>
    </row>
    <row r="612" spans="1:15" s="4" customFormat="1" ht="15.75">
      <c r="A612" s="43">
        <v>136</v>
      </c>
      <c r="B612" s="45" t="s">
        <v>1981</v>
      </c>
      <c r="C612" s="55" t="s">
        <v>5561</v>
      </c>
      <c r="D612" s="46" t="s">
        <v>1982</v>
      </c>
      <c r="E612" s="46" t="s">
        <v>4889</v>
      </c>
      <c r="F612" s="47" t="s">
        <v>4142</v>
      </c>
      <c r="G612" s="46" t="s">
        <v>3450</v>
      </c>
      <c r="H612" s="43">
        <v>1</v>
      </c>
      <c r="I612" s="49">
        <v>17.199</v>
      </c>
      <c r="J612" s="68">
        <v>0.1</v>
      </c>
      <c r="K612" s="58">
        <f t="shared" si="51"/>
        <v>15.635454545454547</v>
      </c>
      <c r="L612" s="187" t="s">
        <v>364</v>
      </c>
      <c r="M612" s="126"/>
      <c r="N612" s="187"/>
      <c r="O612" s="126"/>
    </row>
    <row r="613" spans="1:15" s="4" customFormat="1" ht="15.75">
      <c r="A613" s="43">
        <v>220</v>
      </c>
      <c r="B613" s="45" t="s">
        <v>4530</v>
      </c>
      <c r="C613" s="45" t="s">
        <v>3451</v>
      </c>
      <c r="D613" s="46" t="s">
        <v>4531</v>
      </c>
      <c r="E613" s="46" t="s">
        <v>3332</v>
      </c>
      <c r="F613" s="47" t="s">
        <v>4142</v>
      </c>
      <c r="G613" s="47" t="s">
        <v>3452</v>
      </c>
      <c r="H613" s="48">
        <v>50</v>
      </c>
      <c r="I613" s="290">
        <v>10.0695</v>
      </c>
      <c r="J613" s="291">
        <v>0.1</v>
      </c>
      <c r="K613" s="290">
        <f t="shared" si="51"/>
        <v>9.15409090909091</v>
      </c>
      <c r="L613" s="83">
        <v>0.6392</v>
      </c>
      <c r="M613" s="290">
        <f aca="true" t="shared" si="52" ref="M613:M620">SUM(K613-(K613*L613))</f>
        <v>3.302796</v>
      </c>
      <c r="N613" s="292">
        <v>0.07</v>
      </c>
      <c r="O613" s="50" t="s">
        <v>3455</v>
      </c>
    </row>
    <row r="614" spans="1:15" s="4" customFormat="1" ht="15.75">
      <c r="A614" s="43">
        <v>221</v>
      </c>
      <c r="B614" s="45" t="s">
        <v>4530</v>
      </c>
      <c r="C614" s="45" t="s">
        <v>3453</v>
      </c>
      <c r="D614" s="46" t="s">
        <v>4531</v>
      </c>
      <c r="E614" s="46" t="s">
        <v>4204</v>
      </c>
      <c r="F614" s="47" t="s">
        <v>4142</v>
      </c>
      <c r="G614" s="47" t="s">
        <v>3454</v>
      </c>
      <c r="H614" s="48">
        <v>24</v>
      </c>
      <c r="I614" s="290">
        <v>8.77</v>
      </c>
      <c r="J614" s="291">
        <v>0.1</v>
      </c>
      <c r="K614" s="290">
        <f t="shared" si="51"/>
        <v>7.972727272727273</v>
      </c>
      <c r="L614" s="83">
        <v>0.6476</v>
      </c>
      <c r="M614" s="290">
        <f t="shared" si="52"/>
        <v>2.809589090909091</v>
      </c>
      <c r="N614" s="292">
        <v>0.124</v>
      </c>
      <c r="O614" s="50" t="s">
        <v>3455</v>
      </c>
    </row>
    <row r="615" spans="1:15" s="1" customFormat="1" ht="15.75">
      <c r="A615" s="43">
        <v>1271</v>
      </c>
      <c r="B615" s="45" t="s">
        <v>3680</v>
      </c>
      <c r="C615" s="55" t="s">
        <v>4670</v>
      </c>
      <c r="D615" s="46" t="s">
        <v>3681</v>
      </c>
      <c r="E615" s="46" t="s">
        <v>4052</v>
      </c>
      <c r="F615" s="47" t="s">
        <v>4142</v>
      </c>
      <c r="G615" s="46" t="s">
        <v>4671</v>
      </c>
      <c r="H615" s="48">
        <v>30</v>
      </c>
      <c r="I615" s="49">
        <v>2.1699</v>
      </c>
      <c r="J615" s="68">
        <v>0.1</v>
      </c>
      <c r="K615" s="49">
        <f t="shared" si="51"/>
        <v>1.9726363636363637</v>
      </c>
      <c r="L615" s="69">
        <v>0.5001</v>
      </c>
      <c r="M615" s="58">
        <f t="shared" si="52"/>
        <v>0.9861209181818182</v>
      </c>
      <c r="N615" s="54">
        <f aca="true" t="shared" si="53" ref="N615:N620">(M615/H615)</f>
        <v>0.032870697272727276</v>
      </c>
      <c r="O615" s="50" t="s">
        <v>4472</v>
      </c>
    </row>
    <row r="616" spans="1:15" s="1" customFormat="1" ht="15.75">
      <c r="A616" s="43">
        <v>95</v>
      </c>
      <c r="B616" s="44" t="s">
        <v>5792</v>
      </c>
      <c r="C616" s="55" t="s">
        <v>4143</v>
      </c>
      <c r="D616" s="46" t="s">
        <v>5793</v>
      </c>
      <c r="E616" s="46" t="s">
        <v>5794</v>
      </c>
      <c r="F616" s="47" t="s">
        <v>4142</v>
      </c>
      <c r="G616" s="47" t="s">
        <v>4144</v>
      </c>
      <c r="H616" s="48">
        <v>1</v>
      </c>
      <c r="I616" s="49">
        <v>11.48999</v>
      </c>
      <c r="J616" s="68">
        <v>0.1</v>
      </c>
      <c r="K616" s="49">
        <f t="shared" si="51"/>
        <v>10.445445454545455</v>
      </c>
      <c r="L616" s="69">
        <v>0.5</v>
      </c>
      <c r="M616" s="58">
        <f t="shared" si="52"/>
        <v>5.2227227272727275</v>
      </c>
      <c r="N616" s="54">
        <v>5.22273</v>
      </c>
      <c r="O616" s="50" t="s">
        <v>1771</v>
      </c>
    </row>
    <row r="617" spans="1:15" s="1" customFormat="1" ht="15.75">
      <c r="A617" s="43">
        <v>1230</v>
      </c>
      <c r="B617" s="45" t="s">
        <v>4203</v>
      </c>
      <c r="C617" s="45" t="s">
        <v>4668</v>
      </c>
      <c r="D617" s="46" t="s">
        <v>2280</v>
      </c>
      <c r="E617" s="46" t="s">
        <v>2905</v>
      </c>
      <c r="F617" s="47" t="s">
        <v>4142</v>
      </c>
      <c r="G617" s="46" t="s">
        <v>4669</v>
      </c>
      <c r="H617" s="43">
        <v>3</v>
      </c>
      <c r="I617" s="49">
        <v>5.83</v>
      </c>
      <c r="J617" s="68">
        <v>0.1</v>
      </c>
      <c r="K617" s="49">
        <f t="shared" si="51"/>
        <v>5.3</v>
      </c>
      <c r="L617" s="69">
        <v>0.5659</v>
      </c>
      <c r="M617" s="58">
        <f t="shared" si="52"/>
        <v>2.30073</v>
      </c>
      <c r="N617" s="54">
        <f t="shared" si="53"/>
        <v>0.7669100000000001</v>
      </c>
      <c r="O617" s="50" t="s">
        <v>4472</v>
      </c>
    </row>
    <row r="618" spans="1:15" s="4" customFormat="1" ht="15.75">
      <c r="A618" s="43">
        <v>240</v>
      </c>
      <c r="B618" s="45" t="s">
        <v>4369</v>
      </c>
      <c r="C618" s="45" t="s">
        <v>4018</v>
      </c>
      <c r="D618" s="46" t="s">
        <v>4370</v>
      </c>
      <c r="E618" s="46" t="s">
        <v>4887</v>
      </c>
      <c r="F618" s="47" t="s">
        <v>4142</v>
      </c>
      <c r="G618" s="47" t="s">
        <v>5254</v>
      </c>
      <c r="H618" s="43">
        <v>1</v>
      </c>
      <c r="I618" s="49">
        <v>8.54</v>
      </c>
      <c r="J618" s="68">
        <v>0.1</v>
      </c>
      <c r="K618" s="49">
        <f t="shared" si="51"/>
        <v>7.763636363636363</v>
      </c>
      <c r="L618" s="69">
        <v>0.55</v>
      </c>
      <c r="M618" s="49">
        <f t="shared" si="52"/>
        <v>3.493636363636363</v>
      </c>
      <c r="N618" s="54">
        <f t="shared" si="53"/>
        <v>3.493636363636363</v>
      </c>
      <c r="O618" s="50" t="s">
        <v>4145</v>
      </c>
    </row>
    <row r="619" spans="1:15" s="4" customFormat="1" ht="15.75">
      <c r="A619" s="43">
        <v>531</v>
      </c>
      <c r="B619" s="44" t="s">
        <v>4038</v>
      </c>
      <c r="C619" s="55" t="s">
        <v>5257</v>
      </c>
      <c r="D619" s="46" t="s">
        <v>5494</v>
      </c>
      <c r="E619" s="46" t="s">
        <v>5495</v>
      </c>
      <c r="F619" s="47" t="s">
        <v>4142</v>
      </c>
      <c r="G619" s="72" t="s">
        <v>5258</v>
      </c>
      <c r="H619" s="48">
        <v>1</v>
      </c>
      <c r="I619" s="49">
        <v>4.54</v>
      </c>
      <c r="J619" s="68">
        <v>0.1</v>
      </c>
      <c r="K619" s="58">
        <f t="shared" si="51"/>
        <v>4.127272727272727</v>
      </c>
      <c r="L619" s="69">
        <v>0.5</v>
      </c>
      <c r="M619" s="49">
        <f t="shared" si="52"/>
        <v>2.0636363636363635</v>
      </c>
      <c r="N619" s="58">
        <f t="shared" si="53"/>
        <v>2.0636363636363635</v>
      </c>
      <c r="O619" s="50" t="s">
        <v>4472</v>
      </c>
    </row>
    <row r="620" spans="1:15" s="1" customFormat="1" ht="15.75">
      <c r="A620" s="43">
        <v>901</v>
      </c>
      <c r="B620" s="45" t="s">
        <v>3384</v>
      </c>
      <c r="C620" s="55" t="s">
        <v>2321</v>
      </c>
      <c r="D620" s="46" t="s">
        <v>3385</v>
      </c>
      <c r="E620" s="46" t="s">
        <v>1934</v>
      </c>
      <c r="F620" s="47" t="s">
        <v>4142</v>
      </c>
      <c r="G620" s="46" t="s">
        <v>2322</v>
      </c>
      <c r="H620" s="48">
        <v>1</v>
      </c>
      <c r="I620" s="49">
        <v>6.35</v>
      </c>
      <c r="J620" s="68">
        <v>0.1</v>
      </c>
      <c r="K620" s="49">
        <f t="shared" si="51"/>
        <v>5.7727272727272725</v>
      </c>
      <c r="L620" s="69">
        <v>0.5</v>
      </c>
      <c r="M620" s="58">
        <f t="shared" si="52"/>
        <v>2.8863636363636362</v>
      </c>
      <c r="N620" s="54">
        <f t="shared" si="53"/>
        <v>2.8863636363636362</v>
      </c>
      <c r="O620" s="50" t="s">
        <v>4472</v>
      </c>
    </row>
    <row r="621" spans="1:15" ht="15.75">
      <c r="A621" s="43">
        <v>1149</v>
      </c>
      <c r="B621" s="44" t="s">
        <v>1767</v>
      </c>
      <c r="C621" s="55" t="s">
        <v>2263</v>
      </c>
      <c r="D621" s="46" t="s">
        <v>1768</v>
      </c>
      <c r="E621" s="46" t="s">
        <v>1769</v>
      </c>
      <c r="F621" s="47" t="s">
        <v>4142</v>
      </c>
      <c r="G621" s="46" t="s">
        <v>4667</v>
      </c>
      <c r="H621" s="43">
        <v>1</v>
      </c>
      <c r="I621" s="49">
        <v>2.2399</v>
      </c>
      <c r="J621" s="68">
        <v>0.1</v>
      </c>
      <c r="K621" s="49">
        <f t="shared" si="51"/>
        <v>2.0362727272727272</v>
      </c>
      <c r="L621" s="187" t="s">
        <v>364</v>
      </c>
      <c r="M621" s="126"/>
      <c r="N621" s="54"/>
      <c r="O621" s="50"/>
    </row>
    <row r="622" spans="1:15" ht="15.75">
      <c r="A622" s="43">
        <v>391</v>
      </c>
      <c r="B622" s="44" t="s">
        <v>3069</v>
      </c>
      <c r="C622" s="55" t="s">
        <v>5255</v>
      </c>
      <c r="D622" s="46" t="s">
        <v>3070</v>
      </c>
      <c r="E622" s="46" t="s">
        <v>1867</v>
      </c>
      <c r="F622" s="47" t="s">
        <v>4142</v>
      </c>
      <c r="G622" s="47" t="s">
        <v>5256</v>
      </c>
      <c r="H622" s="43">
        <v>30</v>
      </c>
      <c r="I622" s="49" t="s">
        <v>4113</v>
      </c>
      <c r="J622" s="68">
        <v>0.1</v>
      </c>
      <c r="K622" s="49" t="s">
        <v>4113</v>
      </c>
      <c r="L622" s="69">
        <v>0.3335</v>
      </c>
      <c r="M622" s="51">
        <v>142.52</v>
      </c>
      <c r="N622" s="54">
        <v>4.75073</v>
      </c>
      <c r="O622" s="50" t="s">
        <v>1771</v>
      </c>
    </row>
    <row r="623" spans="1:15" ht="15.75">
      <c r="A623" s="43">
        <v>1146</v>
      </c>
      <c r="B623" s="44" t="s">
        <v>5169</v>
      </c>
      <c r="C623" s="55" t="s">
        <v>2259</v>
      </c>
      <c r="D623" s="46" t="s">
        <v>5170</v>
      </c>
      <c r="E623" s="46" t="s">
        <v>5342</v>
      </c>
      <c r="F623" s="47" t="s">
        <v>4142</v>
      </c>
      <c r="G623" s="46" t="s">
        <v>2261</v>
      </c>
      <c r="H623" s="48">
        <v>56</v>
      </c>
      <c r="I623" s="48" t="s">
        <v>4114</v>
      </c>
      <c r="J623" s="68">
        <v>0.1</v>
      </c>
      <c r="K623" s="48" t="s">
        <v>4114</v>
      </c>
      <c r="L623" s="69">
        <v>0.3335</v>
      </c>
      <c r="M623" s="49">
        <v>114.81</v>
      </c>
      <c r="N623" s="54">
        <v>2.05014</v>
      </c>
      <c r="O623" s="50" t="s">
        <v>1771</v>
      </c>
    </row>
    <row r="624" spans="1:15" s="1" customFormat="1" ht="16.5" thickBot="1">
      <c r="A624" s="300">
        <v>1147</v>
      </c>
      <c r="B624" s="461" t="s">
        <v>5169</v>
      </c>
      <c r="C624" s="297" t="s">
        <v>2260</v>
      </c>
      <c r="D624" s="298" t="s">
        <v>5170</v>
      </c>
      <c r="E624" s="298" t="s">
        <v>5186</v>
      </c>
      <c r="F624" s="463" t="s">
        <v>4142</v>
      </c>
      <c r="G624" s="298" t="s">
        <v>2262</v>
      </c>
      <c r="H624" s="465">
        <v>56</v>
      </c>
      <c r="I624" s="465" t="s">
        <v>4114</v>
      </c>
      <c r="J624" s="467">
        <v>0.1</v>
      </c>
      <c r="K624" s="465" t="s">
        <v>4114</v>
      </c>
      <c r="L624" s="468">
        <v>0.3335</v>
      </c>
      <c r="M624" s="466">
        <v>106.2</v>
      </c>
      <c r="N624" s="473">
        <v>1.89639</v>
      </c>
      <c r="O624" s="305" t="s">
        <v>1771</v>
      </c>
    </row>
    <row r="625" spans="1:15" s="1" customFormat="1" ht="26.25" thickBot="1">
      <c r="A625" s="526" t="s">
        <v>944</v>
      </c>
      <c r="B625" s="527"/>
      <c r="C625" s="527"/>
      <c r="D625" s="527"/>
      <c r="E625" s="527"/>
      <c r="F625" s="527"/>
      <c r="G625" s="527"/>
      <c r="H625" s="527"/>
      <c r="I625" s="527"/>
      <c r="J625" s="527"/>
      <c r="K625" s="527"/>
      <c r="L625" s="527"/>
      <c r="M625" s="527"/>
      <c r="N625" s="527"/>
      <c r="O625" s="528"/>
    </row>
    <row r="626" spans="1:15" s="1" customFormat="1" ht="15.75">
      <c r="A626" s="92" t="s">
        <v>499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s="1" customFormat="1" ht="23.25">
      <c r="A627" s="183" t="s">
        <v>208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s="1" customFormat="1" ht="47.25">
      <c r="A628" s="39" t="s">
        <v>2985</v>
      </c>
      <c r="B628" s="39" t="s">
        <v>580</v>
      </c>
      <c r="C628" s="39" t="s">
        <v>1930</v>
      </c>
      <c r="D628" s="40" t="s">
        <v>1931</v>
      </c>
      <c r="E628" s="40" t="s">
        <v>1932</v>
      </c>
      <c r="F628" s="40" t="s">
        <v>719</v>
      </c>
      <c r="G628" s="40" t="s">
        <v>2986</v>
      </c>
      <c r="H628" s="41" t="s">
        <v>2800</v>
      </c>
      <c r="I628" s="41" t="s">
        <v>2361</v>
      </c>
      <c r="J628" s="41" t="s">
        <v>2987</v>
      </c>
      <c r="K628" s="42" t="s">
        <v>4613</v>
      </c>
      <c r="L628" s="39" t="s">
        <v>2988</v>
      </c>
      <c r="M628" s="42" t="s">
        <v>2801</v>
      </c>
      <c r="N628" s="42" t="s">
        <v>1933</v>
      </c>
      <c r="O628" s="39" t="s">
        <v>1929</v>
      </c>
    </row>
    <row r="629" spans="1:15" ht="15.75">
      <c r="A629" s="43">
        <v>14</v>
      </c>
      <c r="B629" s="44" t="s">
        <v>945</v>
      </c>
      <c r="C629" s="45" t="s">
        <v>946</v>
      </c>
      <c r="D629" s="46" t="s">
        <v>947</v>
      </c>
      <c r="E629" s="46" t="s">
        <v>4336</v>
      </c>
      <c r="F629" s="46" t="s">
        <v>4142</v>
      </c>
      <c r="G629" s="46" t="s">
        <v>948</v>
      </c>
      <c r="H629" s="43">
        <v>28</v>
      </c>
      <c r="I629" s="43" t="s">
        <v>5604</v>
      </c>
      <c r="J629" s="43"/>
      <c r="K629" s="43" t="s">
        <v>5604</v>
      </c>
      <c r="L629" s="69">
        <v>0.3335</v>
      </c>
      <c r="M629" s="49">
        <v>79.8</v>
      </c>
      <c r="N629" s="51">
        <v>2.85</v>
      </c>
      <c r="O629" s="50" t="s">
        <v>4472</v>
      </c>
    </row>
    <row r="630" spans="1:15" ht="15.75">
      <c r="A630" s="43">
        <v>15</v>
      </c>
      <c r="B630" s="44" t="s">
        <v>945</v>
      </c>
      <c r="C630" s="45" t="s">
        <v>949</v>
      </c>
      <c r="D630" s="46" t="s">
        <v>947</v>
      </c>
      <c r="E630" s="46" t="s">
        <v>3145</v>
      </c>
      <c r="F630" s="46" t="s">
        <v>4142</v>
      </c>
      <c r="G630" s="46" t="s">
        <v>950</v>
      </c>
      <c r="H630" s="43">
        <v>28</v>
      </c>
      <c r="I630" s="43" t="s">
        <v>5604</v>
      </c>
      <c r="J630" s="43"/>
      <c r="K630" s="43" t="s">
        <v>5604</v>
      </c>
      <c r="L630" s="69">
        <v>0.3335</v>
      </c>
      <c r="M630" s="49">
        <v>85.12</v>
      </c>
      <c r="N630" s="51">
        <v>3.04</v>
      </c>
      <c r="O630" s="50" t="s">
        <v>4472</v>
      </c>
    </row>
    <row r="631" spans="1:15" ht="15.75">
      <c r="A631" s="43">
        <v>16</v>
      </c>
      <c r="B631" s="44" t="s">
        <v>945</v>
      </c>
      <c r="C631" s="45" t="s">
        <v>951</v>
      </c>
      <c r="D631" s="46" t="s">
        <v>947</v>
      </c>
      <c r="E631" s="46" t="s">
        <v>952</v>
      </c>
      <c r="F631" s="46" t="s">
        <v>4142</v>
      </c>
      <c r="G631" s="46" t="s">
        <v>953</v>
      </c>
      <c r="H631" s="43">
        <v>28</v>
      </c>
      <c r="I631" s="43" t="s">
        <v>5604</v>
      </c>
      <c r="J631" s="43"/>
      <c r="K631" s="43" t="s">
        <v>5604</v>
      </c>
      <c r="L631" s="69">
        <v>0.3335</v>
      </c>
      <c r="M631" s="49">
        <v>85.12</v>
      </c>
      <c r="N631" s="51">
        <v>3.04</v>
      </c>
      <c r="O631" s="50" t="s">
        <v>4472</v>
      </c>
    </row>
    <row r="632" spans="1:15" s="1" customFormat="1" ht="32.25" thickBot="1">
      <c r="A632" s="300" t="s">
        <v>954</v>
      </c>
      <c r="B632" s="462" t="s">
        <v>955</v>
      </c>
      <c r="C632" s="297" t="s">
        <v>956</v>
      </c>
      <c r="D632" s="298" t="s">
        <v>5000</v>
      </c>
      <c r="E632" s="298" t="s">
        <v>957</v>
      </c>
      <c r="F632" s="298" t="s">
        <v>4142</v>
      </c>
      <c r="G632" s="298" t="s">
        <v>958</v>
      </c>
      <c r="H632" s="300">
        <v>12</v>
      </c>
      <c r="I632" s="466" t="s">
        <v>5604</v>
      </c>
      <c r="J632" s="467">
        <v>0.1</v>
      </c>
      <c r="K632" s="466" t="s">
        <v>5604</v>
      </c>
      <c r="L632" s="468"/>
      <c r="M632" s="469">
        <v>28.85</v>
      </c>
      <c r="N632" s="473">
        <v>2.40417</v>
      </c>
      <c r="O632" s="305" t="s">
        <v>1773</v>
      </c>
    </row>
    <row r="633" spans="1:15" s="1" customFormat="1" ht="24" thickBot="1">
      <c r="A633" s="525" t="s">
        <v>975</v>
      </c>
      <c r="B633" s="523"/>
      <c r="C633" s="523"/>
      <c r="D633" s="523"/>
      <c r="E633" s="523"/>
      <c r="F633" s="523"/>
      <c r="G633" s="523"/>
      <c r="H633" s="523"/>
      <c r="I633" s="523"/>
      <c r="J633" s="523"/>
      <c r="K633" s="523"/>
      <c r="L633" s="523"/>
      <c r="M633" s="523"/>
      <c r="N633" s="523"/>
      <c r="O633" s="503"/>
    </row>
    <row r="634" spans="1:15" s="1" customFormat="1" ht="15.75">
      <c r="A634" s="20" t="s">
        <v>500</v>
      </c>
      <c r="B634" s="253"/>
      <c r="C634" s="253"/>
      <c r="D634" s="253"/>
      <c r="E634" s="253"/>
      <c r="F634" s="253"/>
      <c r="G634" s="254"/>
      <c r="H634" s="253"/>
      <c r="I634" s="253"/>
      <c r="J634" s="253"/>
      <c r="K634" s="253"/>
      <c r="L634" s="253"/>
      <c r="M634" s="253"/>
      <c r="N634" s="20"/>
      <c r="O634" s="253"/>
    </row>
    <row r="635" spans="1:15" s="1" customFormat="1" ht="23.25">
      <c r="A635" s="183" t="s">
        <v>207</v>
      </c>
      <c r="B635" s="253"/>
      <c r="C635" s="253"/>
      <c r="D635" s="253"/>
      <c r="E635" s="253"/>
      <c r="F635" s="253"/>
      <c r="G635" s="254"/>
      <c r="H635" s="253"/>
      <c r="I635" s="253"/>
      <c r="J635" s="253"/>
      <c r="K635" s="253"/>
      <c r="L635" s="253"/>
      <c r="M635" s="253"/>
      <c r="N635" s="20"/>
      <c r="O635" s="253"/>
    </row>
    <row r="636" spans="1:15" ht="47.25">
      <c r="A636" s="129" t="s">
        <v>735</v>
      </c>
      <c r="B636" s="129" t="s">
        <v>580</v>
      </c>
      <c r="C636" s="129" t="s">
        <v>1930</v>
      </c>
      <c r="D636" s="129" t="s">
        <v>1931</v>
      </c>
      <c r="E636" s="130" t="s">
        <v>736</v>
      </c>
      <c r="F636" s="129" t="s">
        <v>737</v>
      </c>
      <c r="G636" s="129" t="s">
        <v>738</v>
      </c>
      <c r="H636" s="130" t="s">
        <v>2800</v>
      </c>
      <c r="I636" s="130" t="s">
        <v>739</v>
      </c>
      <c r="J636" s="129" t="s">
        <v>2987</v>
      </c>
      <c r="K636" s="130" t="s">
        <v>740</v>
      </c>
      <c r="L636" s="129" t="s">
        <v>2988</v>
      </c>
      <c r="M636" s="130" t="s">
        <v>741</v>
      </c>
      <c r="N636" s="130" t="s">
        <v>742</v>
      </c>
      <c r="O636" s="129" t="s">
        <v>1929</v>
      </c>
    </row>
    <row r="637" spans="1:15" ht="19.5">
      <c r="A637" s="151" t="s">
        <v>959</v>
      </c>
      <c r="B637" s="158" t="s">
        <v>960</v>
      </c>
      <c r="C637" s="159" t="s">
        <v>961</v>
      </c>
      <c r="D637" s="158" t="s">
        <v>962</v>
      </c>
      <c r="E637" s="158" t="s">
        <v>963</v>
      </c>
      <c r="F637" s="135"/>
      <c r="G637" s="129" t="s">
        <v>964</v>
      </c>
      <c r="H637" s="168">
        <v>90</v>
      </c>
      <c r="I637" s="169"/>
      <c r="J637" s="170">
        <v>0.1</v>
      </c>
      <c r="K637" s="171">
        <v>344.3634</v>
      </c>
      <c r="L637" s="109">
        <v>0.4335</v>
      </c>
      <c r="M637" s="108">
        <f>SUM(K637)-(K637*L637)</f>
        <v>195.0818661</v>
      </c>
      <c r="N637" s="172">
        <v>2.16767</v>
      </c>
      <c r="O637" s="110" t="s">
        <v>1771</v>
      </c>
    </row>
    <row r="638" spans="1:15" ht="19.5">
      <c r="A638" s="151" t="s">
        <v>965</v>
      </c>
      <c r="B638" s="158" t="s">
        <v>966</v>
      </c>
      <c r="C638" s="159" t="s">
        <v>967</v>
      </c>
      <c r="D638" s="158" t="s">
        <v>968</v>
      </c>
      <c r="E638" s="158" t="s">
        <v>969</v>
      </c>
      <c r="F638" s="135"/>
      <c r="G638" s="129" t="s">
        <v>970</v>
      </c>
      <c r="H638" s="168">
        <v>30</v>
      </c>
      <c r="I638" s="169"/>
      <c r="J638" s="170">
        <v>0.1</v>
      </c>
      <c r="K638" s="108"/>
      <c r="L638" s="109">
        <v>0.3802</v>
      </c>
      <c r="M638" s="108">
        <v>377.7</v>
      </c>
      <c r="N638" s="172">
        <f>SUM(M638/H638)</f>
        <v>12.59</v>
      </c>
      <c r="O638" s="110" t="s">
        <v>1771</v>
      </c>
    </row>
    <row r="639" spans="1:15" ht="19.5">
      <c r="A639" s="151" t="s">
        <v>971</v>
      </c>
      <c r="B639" s="158" t="s">
        <v>966</v>
      </c>
      <c r="C639" s="159" t="s">
        <v>972</v>
      </c>
      <c r="D639" s="158" t="s">
        <v>968</v>
      </c>
      <c r="E639" s="158" t="s">
        <v>973</v>
      </c>
      <c r="F639" s="135"/>
      <c r="G639" s="129" t="s">
        <v>974</v>
      </c>
      <c r="H639" s="168">
        <v>30</v>
      </c>
      <c r="I639" s="169"/>
      <c r="J639" s="170">
        <v>0.1</v>
      </c>
      <c r="K639" s="108"/>
      <c r="L639" s="109">
        <v>0.3802</v>
      </c>
      <c r="M639" s="108">
        <v>377.7</v>
      </c>
      <c r="N639" s="172">
        <f>SUM(M639/H639)</f>
        <v>12.59</v>
      </c>
      <c r="O639" s="110" t="s">
        <v>1771</v>
      </c>
    </row>
    <row r="640" spans="1:15" ht="16.5" thickBot="1">
      <c r="A640" s="6"/>
      <c r="B640" s="9"/>
      <c r="C640" s="12"/>
      <c r="D640" s="8"/>
      <c r="E640" s="8"/>
      <c r="F640" s="10"/>
      <c r="G640" s="8"/>
      <c r="H640" s="17"/>
      <c r="I640" s="17"/>
      <c r="J640" s="86"/>
      <c r="K640" s="17"/>
      <c r="L640" s="6"/>
      <c r="M640" s="18"/>
      <c r="N640" s="19"/>
      <c r="O640" s="7"/>
    </row>
    <row r="641" spans="1:15" ht="26.25" thickBot="1">
      <c r="A641" s="526" t="s">
        <v>976</v>
      </c>
      <c r="B641" s="527"/>
      <c r="C641" s="527"/>
      <c r="D641" s="527"/>
      <c r="E641" s="527"/>
      <c r="F641" s="527"/>
      <c r="G641" s="527"/>
      <c r="H641" s="527"/>
      <c r="I641" s="527"/>
      <c r="J641" s="527"/>
      <c r="K641" s="527"/>
      <c r="L641" s="527"/>
      <c r="M641" s="527"/>
      <c r="N641" s="527"/>
      <c r="O641" s="528"/>
    </row>
    <row r="642" spans="1:15" ht="15.75">
      <c r="A642" s="92" t="s">
        <v>51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23.25">
      <c r="A643" s="183" t="s">
        <v>209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47.25">
      <c r="A644" s="39" t="s">
        <v>2985</v>
      </c>
      <c r="B644" s="39" t="s">
        <v>580</v>
      </c>
      <c r="C644" s="39" t="s">
        <v>1930</v>
      </c>
      <c r="D644" s="40" t="s">
        <v>1931</v>
      </c>
      <c r="E644" s="40" t="s">
        <v>1932</v>
      </c>
      <c r="F644" s="40" t="s">
        <v>719</v>
      </c>
      <c r="G644" s="40" t="s">
        <v>2986</v>
      </c>
      <c r="H644" s="41" t="s">
        <v>2800</v>
      </c>
      <c r="I644" s="41" t="s">
        <v>2361</v>
      </c>
      <c r="J644" s="41" t="s">
        <v>2987</v>
      </c>
      <c r="K644" s="42" t="s">
        <v>4613</v>
      </c>
      <c r="L644" s="39" t="s">
        <v>2988</v>
      </c>
      <c r="M644" s="42" t="s">
        <v>2801</v>
      </c>
      <c r="N644" s="42" t="s">
        <v>1933</v>
      </c>
      <c r="O644" s="39" t="s">
        <v>1929</v>
      </c>
    </row>
    <row r="645" spans="1:15" ht="15.75">
      <c r="A645" s="43">
        <v>32</v>
      </c>
      <c r="B645" s="45" t="s">
        <v>3251</v>
      </c>
      <c r="C645" s="55" t="s">
        <v>977</v>
      </c>
      <c r="D645" s="46" t="s">
        <v>3252</v>
      </c>
      <c r="E645" s="46" t="s">
        <v>5717</v>
      </c>
      <c r="F645" s="46" t="s">
        <v>978</v>
      </c>
      <c r="G645" s="46" t="s">
        <v>979</v>
      </c>
      <c r="H645" s="43">
        <v>1</v>
      </c>
      <c r="I645" s="49">
        <v>5.5</v>
      </c>
      <c r="J645" s="68">
        <v>0.1</v>
      </c>
      <c r="K645" s="58">
        <f>SUM(I645*100)/110</f>
        <v>5</v>
      </c>
      <c r="L645" s="69">
        <v>0.5001</v>
      </c>
      <c r="M645" s="58">
        <f>SUM(K645-(K645*L645))</f>
        <v>2.4995000000000003</v>
      </c>
      <c r="N645" s="58">
        <f>(M645/H645)</f>
        <v>2.4995000000000003</v>
      </c>
      <c r="O645" s="50" t="s">
        <v>4472</v>
      </c>
    </row>
    <row r="646" spans="1:18" ht="15.75">
      <c r="A646" s="43">
        <v>115</v>
      </c>
      <c r="B646" s="44" t="s">
        <v>2948</v>
      </c>
      <c r="C646" s="55" t="s">
        <v>980</v>
      </c>
      <c r="D646" s="46" t="s">
        <v>3560</v>
      </c>
      <c r="E646" s="46" t="s">
        <v>4909</v>
      </c>
      <c r="F646" s="46" t="s">
        <v>978</v>
      </c>
      <c r="G646" s="46" t="s">
        <v>981</v>
      </c>
      <c r="H646" s="43">
        <v>40</v>
      </c>
      <c r="I646" s="49">
        <v>10.57</v>
      </c>
      <c r="J646" s="68">
        <v>0.1</v>
      </c>
      <c r="K646" s="58">
        <f>SUM(I646*100)/110</f>
        <v>9.60909090909091</v>
      </c>
      <c r="L646" s="69">
        <v>0.5005</v>
      </c>
      <c r="M646" s="58">
        <f>SUM(K646-(K646*L646))</f>
        <v>4.79974090909091</v>
      </c>
      <c r="N646" s="51">
        <f>(M646/H646)</f>
        <v>0.11999352272727275</v>
      </c>
      <c r="O646" s="50" t="s">
        <v>4472</v>
      </c>
      <c r="Q646" s="16"/>
      <c r="R646" s="16"/>
    </row>
    <row r="647" spans="1:18" ht="15.75">
      <c r="A647" s="43">
        <v>171</v>
      </c>
      <c r="B647" s="45" t="s">
        <v>4199</v>
      </c>
      <c r="C647" s="45" t="s">
        <v>982</v>
      </c>
      <c r="D647" s="46" t="s">
        <v>4200</v>
      </c>
      <c r="E647" s="46" t="s">
        <v>4201</v>
      </c>
      <c r="F647" s="46" t="s">
        <v>978</v>
      </c>
      <c r="G647" s="46" t="s">
        <v>983</v>
      </c>
      <c r="H647" s="43">
        <v>10</v>
      </c>
      <c r="I647" s="85">
        <v>1.8</v>
      </c>
      <c r="J647" s="420">
        <v>0.1</v>
      </c>
      <c r="K647" s="85">
        <f>SUM(I647*100)/110</f>
        <v>1.6363636363636365</v>
      </c>
      <c r="L647" s="420">
        <v>0.5093</v>
      </c>
      <c r="M647" s="85">
        <f>SUM(K647-(K647*L647))</f>
        <v>0.8029636363636364</v>
      </c>
      <c r="N647" s="85">
        <f>(M647/H647)</f>
        <v>0.08029636363636364</v>
      </c>
      <c r="O647" s="50" t="s">
        <v>4472</v>
      </c>
      <c r="Q647" s="16"/>
      <c r="R647" s="16"/>
    </row>
    <row r="648" spans="1:18" ht="15.75">
      <c r="A648" s="43">
        <v>172</v>
      </c>
      <c r="B648" s="45" t="s">
        <v>4199</v>
      </c>
      <c r="C648" s="45" t="s">
        <v>984</v>
      </c>
      <c r="D648" s="46" t="s">
        <v>4200</v>
      </c>
      <c r="E648" s="46" t="s">
        <v>4202</v>
      </c>
      <c r="F648" s="46" t="s">
        <v>978</v>
      </c>
      <c r="G648" s="46" t="s">
        <v>985</v>
      </c>
      <c r="H648" s="43">
        <v>10</v>
      </c>
      <c r="I648" s="49">
        <v>5.13</v>
      </c>
      <c r="J648" s="68">
        <v>0.1</v>
      </c>
      <c r="K648" s="58">
        <f>SUM(I648*100)/110</f>
        <v>4.663636363636364</v>
      </c>
      <c r="L648" s="69">
        <v>0.5025</v>
      </c>
      <c r="M648" s="58">
        <f>SUM(K648-(K648*L648))</f>
        <v>2.3201590909090912</v>
      </c>
      <c r="N648" s="51">
        <f>(M648/H648)</f>
        <v>0.23201590909090913</v>
      </c>
      <c r="O648" s="50" t="s">
        <v>4472</v>
      </c>
      <c r="Q648" s="17"/>
      <c r="R648" s="16"/>
    </row>
    <row r="649" spans="1:18" s="1" customFormat="1" ht="16.5" thickBot="1">
      <c r="A649" s="6"/>
      <c r="B649" s="9"/>
      <c r="C649" s="12"/>
      <c r="D649" s="8"/>
      <c r="E649" s="8"/>
      <c r="F649" s="10"/>
      <c r="G649" s="8"/>
      <c r="H649" s="17"/>
      <c r="I649" s="17"/>
      <c r="J649" s="86"/>
      <c r="K649" s="17"/>
      <c r="L649" s="6"/>
      <c r="M649" s="18"/>
      <c r="N649" s="19"/>
      <c r="O649" s="7"/>
      <c r="Q649" s="4"/>
      <c r="R649" s="4"/>
    </row>
    <row r="650" spans="1:15" s="4" customFormat="1" ht="26.25" thickBot="1">
      <c r="A650" s="526" t="s">
        <v>4734</v>
      </c>
      <c r="B650" s="527"/>
      <c r="C650" s="527"/>
      <c r="D650" s="527"/>
      <c r="E650" s="527"/>
      <c r="F650" s="527"/>
      <c r="G650" s="527"/>
      <c r="H650" s="527"/>
      <c r="I650" s="527"/>
      <c r="J650" s="527"/>
      <c r="K650" s="527"/>
      <c r="L650" s="527"/>
      <c r="M650" s="527"/>
      <c r="N650" s="527"/>
      <c r="O650" s="528"/>
    </row>
    <row r="651" spans="1:15" s="4" customFormat="1" ht="15.75">
      <c r="A651" s="91" t="s">
        <v>501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78"/>
      <c r="O651" s="1"/>
    </row>
    <row r="652" spans="1:14" s="1" customFormat="1" ht="23.25">
      <c r="A652" s="183" t="s">
        <v>210</v>
      </c>
      <c r="N652" s="78"/>
    </row>
    <row r="653" spans="1:15" s="4" customFormat="1" ht="47.25">
      <c r="A653" s="39" t="s">
        <v>2985</v>
      </c>
      <c r="B653" s="39" t="s">
        <v>580</v>
      </c>
      <c r="C653" s="39" t="s">
        <v>1930</v>
      </c>
      <c r="D653" s="40" t="s">
        <v>1931</v>
      </c>
      <c r="E653" s="40" t="s">
        <v>1932</v>
      </c>
      <c r="F653" s="40" t="s">
        <v>4276</v>
      </c>
      <c r="G653" s="40" t="s">
        <v>2986</v>
      </c>
      <c r="H653" s="41" t="s">
        <v>2800</v>
      </c>
      <c r="I653" s="41" t="s">
        <v>2361</v>
      </c>
      <c r="J653" s="41" t="s">
        <v>2987</v>
      </c>
      <c r="K653" s="42" t="s">
        <v>4613</v>
      </c>
      <c r="L653" s="39" t="s">
        <v>2988</v>
      </c>
      <c r="M653" s="42" t="s">
        <v>2801</v>
      </c>
      <c r="N653" s="42" t="s">
        <v>1933</v>
      </c>
      <c r="O653" s="39" t="s">
        <v>1929</v>
      </c>
    </row>
    <row r="654" spans="1:15" s="4" customFormat="1" ht="15.75">
      <c r="A654" s="43">
        <v>762</v>
      </c>
      <c r="B654" s="44" t="s">
        <v>5072</v>
      </c>
      <c r="C654" s="45" t="s">
        <v>4261</v>
      </c>
      <c r="D654" s="46" t="s">
        <v>2224</v>
      </c>
      <c r="E654" s="46" t="s">
        <v>4331</v>
      </c>
      <c r="F654" s="47" t="s">
        <v>4258</v>
      </c>
      <c r="G654" s="43" t="s">
        <v>1688</v>
      </c>
      <c r="H654" s="48">
        <v>50</v>
      </c>
      <c r="I654" s="49">
        <v>2.7395</v>
      </c>
      <c r="J654" s="68">
        <v>0.1</v>
      </c>
      <c r="K654" s="54">
        <f>SUM(I654*100)/110</f>
        <v>2.4904545454545453</v>
      </c>
      <c r="L654" s="69">
        <v>0.77</v>
      </c>
      <c r="M654" s="49">
        <f>SUM(K654-(K654*L654))</f>
        <v>0.5728045454545454</v>
      </c>
      <c r="N654" s="51">
        <f>(M654/H654)</f>
        <v>0.011456090909090909</v>
      </c>
      <c r="O654" s="50" t="s">
        <v>4472</v>
      </c>
    </row>
    <row r="655" spans="1:15" s="4" customFormat="1" ht="15.75">
      <c r="A655" s="43">
        <v>763</v>
      </c>
      <c r="B655" s="44" t="s">
        <v>5072</v>
      </c>
      <c r="C655" s="45" t="s">
        <v>1687</v>
      </c>
      <c r="D655" s="46" t="s">
        <v>2224</v>
      </c>
      <c r="E655" s="46" t="s">
        <v>4332</v>
      </c>
      <c r="F655" s="47" t="s">
        <v>4258</v>
      </c>
      <c r="G655" s="43" t="s">
        <v>1689</v>
      </c>
      <c r="H655" s="43">
        <v>50</v>
      </c>
      <c r="I655" s="290">
        <v>3.8632</v>
      </c>
      <c r="J655" s="291">
        <v>0.1</v>
      </c>
      <c r="K655" s="292">
        <f>SUM(I655*100)/110</f>
        <v>3.512</v>
      </c>
      <c r="L655" s="83">
        <v>0.7127</v>
      </c>
      <c r="M655" s="290">
        <f>SUM(K655-(K655*L655))</f>
        <v>1.0089975999999998</v>
      </c>
      <c r="N655" s="293">
        <f>(M655/H655)</f>
        <v>0.020179951999999998</v>
      </c>
      <c r="O655" s="50" t="s">
        <v>4472</v>
      </c>
    </row>
    <row r="656" spans="1:15" s="4" customFormat="1" ht="15.75">
      <c r="A656" s="43">
        <v>426</v>
      </c>
      <c r="B656" s="44" t="s">
        <v>4222</v>
      </c>
      <c r="C656" s="55" t="s">
        <v>4259</v>
      </c>
      <c r="D656" s="46" t="s">
        <v>5205</v>
      </c>
      <c r="E656" s="46" t="s">
        <v>1846</v>
      </c>
      <c r="F656" s="47" t="s">
        <v>4258</v>
      </c>
      <c r="G656" s="47" t="s">
        <v>4260</v>
      </c>
      <c r="H656" s="48">
        <v>2</v>
      </c>
      <c r="I656" s="48" t="s">
        <v>5604</v>
      </c>
      <c r="J656" s="68">
        <v>0.1</v>
      </c>
      <c r="K656" s="48" t="s">
        <v>5604</v>
      </c>
      <c r="L656" s="43"/>
      <c r="M656" s="58">
        <v>848.8721</v>
      </c>
      <c r="N656" s="51">
        <v>474.4361</v>
      </c>
      <c r="O656" s="50" t="s">
        <v>1771</v>
      </c>
    </row>
    <row r="657" spans="1:15" s="4" customFormat="1" ht="16.5" thickBot="1">
      <c r="A657" s="6"/>
      <c r="B657" s="9"/>
      <c r="C657" s="12"/>
      <c r="D657" s="8"/>
      <c r="E657" s="8"/>
      <c r="F657" s="10"/>
      <c r="G657" s="261"/>
      <c r="H657" s="20"/>
      <c r="I657" s="18"/>
      <c r="J657" s="36"/>
      <c r="K657" s="32"/>
      <c r="L657" s="262"/>
      <c r="M657" s="30"/>
      <c r="N657" s="31"/>
      <c r="O657" s="22"/>
    </row>
    <row r="658" spans="1:15" s="4" customFormat="1" ht="26.25" thickBot="1">
      <c r="A658" s="526" t="s">
        <v>2353</v>
      </c>
      <c r="B658" s="527"/>
      <c r="C658" s="527"/>
      <c r="D658" s="527"/>
      <c r="E658" s="527"/>
      <c r="F658" s="527"/>
      <c r="G658" s="527"/>
      <c r="H658" s="527"/>
      <c r="I658" s="527"/>
      <c r="J658" s="527"/>
      <c r="K658" s="527"/>
      <c r="L658" s="527"/>
      <c r="M658" s="527"/>
      <c r="N658" s="527"/>
      <c r="O658" s="528"/>
    </row>
    <row r="659" spans="1:15" s="4" customFormat="1" ht="15">
      <c r="A659" s="248" t="s">
        <v>5038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78"/>
      <c r="O659" s="1"/>
    </row>
    <row r="660" spans="1:15" s="4" customFormat="1" ht="15.75">
      <c r="A660" s="259" t="s">
        <v>93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78"/>
      <c r="O660" s="1"/>
    </row>
    <row r="661" spans="1:15" s="4" customFormat="1" ht="23.25">
      <c r="A661" s="183" t="s">
        <v>211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78"/>
      <c r="O661" s="1"/>
    </row>
    <row r="662" spans="1:15" s="4" customFormat="1" ht="47.25">
      <c r="A662" s="39" t="s">
        <v>2985</v>
      </c>
      <c r="B662" s="39" t="s">
        <v>580</v>
      </c>
      <c r="C662" s="39" t="s">
        <v>1930</v>
      </c>
      <c r="D662" s="40" t="s">
        <v>1931</v>
      </c>
      <c r="E662" s="40" t="s">
        <v>1932</v>
      </c>
      <c r="F662" s="40" t="s">
        <v>4276</v>
      </c>
      <c r="G662" s="40" t="s">
        <v>2986</v>
      </c>
      <c r="H662" s="41" t="s">
        <v>2800</v>
      </c>
      <c r="I662" s="41" t="s">
        <v>2361</v>
      </c>
      <c r="J662" s="41" t="s">
        <v>2987</v>
      </c>
      <c r="K662" s="42" t="s">
        <v>4613</v>
      </c>
      <c r="L662" s="39" t="s">
        <v>2988</v>
      </c>
      <c r="M662" s="42" t="s">
        <v>2801</v>
      </c>
      <c r="N662" s="42" t="s">
        <v>1933</v>
      </c>
      <c r="O662" s="39" t="s">
        <v>1929</v>
      </c>
    </row>
    <row r="663" spans="1:15" s="4" customFormat="1" ht="15.75">
      <c r="A663" s="43">
        <v>796</v>
      </c>
      <c r="B663" s="45" t="s">
        <v>5131</v>
      </c>
      <c r="C663" s="55" t="s">
        <v>4207</v>
      </c>
      <c r="D663" s="46" t="s">
        <v>5132</v>
      </c>
      <c r="E663" s="46" t="s">
        <v>5135</v>
      </c>
      <c r="F663" s="47" t="s">
        <v>4184</v>
      </c>
      <c r="G663" s="46" t="s">
        <v>2770</v>
      </c>
      <c r="H663" s="48">
        <v>7</v>
      </c>
      <c r="I663" s="49">
        <v>25.27</v>
      </c>
      <c r="J663" s="68">
        <v>0.1</v>
      </c>
      <c r="K663" s="58">
        <f aca="true" t="shared" si="54" ref="K663:K673">SUM(I663*100)/110</f>
        <v>22.972727272727273</v>
      </c>
      <c r="L663" s="69">
        <v>0.9999999</v>
      </c>
      <c r="M663" s="58">
        <f>SUM(K663-(K663*L663))</f>
        <v>2.2972727258263603E-06</v>
      </c>
      <c r="N663" s="51">
        <f aca="true" t="shared" si="55" ref="N663:N671">(M663/H663)</f>
        <v>3.281818179751943E-07</v>
      </c>
      <c r="O663" s="50" t="s">
        <v>4472</v>
      </c>
    </row>
    <row r="664" spans="1:15" s="4" customFormat="1" ht="31.5">
      <c r="A664" s="43">
        <v>676</v>
      </c>
      <c r="B664" s="44" t="s">
        <v>1683</v>
      </c>
      <c r="C664" s="45" t="s">
        <v>5351</v>
      </c>
      <c r="D664" s="46" t="s">
        <v>1684</v>
      </c>
      <c r="E664" s="46" t="s">
        <v>2182</v>
      </c>
      <c r="F664" s="47" t="s">
        <v>4184</v>
      </c>
      <c r="G664" s="124" t="s">
        <v>5352</v>
      </c>
      <c r="H664" s="43">
        <v>10</v>
      </c>
      <c r="I664" s="49">
        <v>4.982</v>
      </c>
      <c r="J664" s="68">
        <v>0.1</v>
      </c>
      <c r="K664" s="58">
        <f t="shared" si="54"/>
        <v>4.529090909090909</v>
      </c>
      <c r="L664" s="69">
        <v>0.5</v>
      </c>
      <c r="M664" s="58">
        <f>SUM(K664-(K664*L664))</f>
        <v>2.2645454545454546</v>
      </c>
      <c r="N664" s="51">
        <f t="shared" si="55"/>
        <v>0.22645454545454546</v>
      </c>
      <c r="O664" s="50" t="s">
        <v>4472</v>
      </c>
    </row>
    <row r="665" spans="1:15" s="4" customFormat="1" ht="15.75">
      <c r="A665" s="43">
        <v>141</v>
      </c>
      <c r="B665" s="44" t="s">
        <v>2194</v>
      </c>
      <c r="C665" s="55" t="s">
        <v>5699</v>
      </c>
      <c r="D665" s="46" t="s">
        <v>2195</v>
      </c>
      <c r="E665" s="46" t="s">
        <v>2196</v>
      </c>
      <c r="F665" s="47" t="s">
        <v>4184</v>
      </c>
      <c r="G665" s="43" t="s">
        <v>5700</v>
      </c>
      <c r="H665" s="43">
        <v>30</v>
      </c>
      <c r="I665" s="49">
        <v>4.928</v>
      </c>
      <c r="J665" s="68">
        <v>0.1</v>
      </c>
      <c r="K665" s="49">
        <f t="shared" si="54"/>
        <v>4.48</v>
      </c>
      <c r="L665" s="157">
        <v>0.5022544</v>
      </c>
      <c r="M665" s="49">
        <f aca="true" t="shared" si="56" ref="M665:M673">SUM(K665-(K665*L665))</f>
        <v>2.229900288</v>
      </c>
      <c r="N665" s="54">
        <f t="shared" si="55"/>
        <v>0.0743300096</v>
      </c>
      <c r="O665" s="50" t="s">
        <v>4472</v>
      </c>
    </row>
    <row r="666" spans="1:15" s="4" customFormat="1" ht="15.75">
      <c r="A666" s="43">
        <v>148</v>
      </c>
      <c r="B666" s="45" t="s">
        <v>3641</v>
      </c>
      <c r="C666" s="55" t="s">
        <v>5701</v>
      </c>
      <c r="D666" s="46" t="s">
        <v>2959</v>
      </c>
      <c r="E666" s="46" t="s">
        <v>3642</v>
      </c>
      <c r="F666" s="47" t="s">
        <v>4184</v>
      </c>
      <c r="G666" s="46" t="s">
        <v>5702</v>
      </c>
      <c r="H666" s="48">
        <v>10</v>
      </c>
      <c r="I666" s="49">
        <v>26.62</v>
      </c>
      <c r="J666" s="68">
        <v>0.1</v>
      </c>
      <c r="K666" s="49">
        <f>SUM(I666*100)/110</f>
        <v>24.2</v>
      </c>
      <c r="L666" s="157">
        <v>0.9999627</v>
      </c>
      <c r="M666" s="49">
        <f>SUM(K666-(K666*L666))</f>
        <v>0.0009026600000012763</v>
      </c>
      <c r="N666" s="51">
        <f>(M666/H666)</f>
        <v>9.026600000012763E-05</v>
      </c>
      <c r="O666" s="50" t="s">
        <v>4472</v>
      </c>
    </row>
    <row r="667" spans="1:15" s="4" customFormat="1" ht="31.5">
      <c r="A667" s="43">
        <v>149</v>
      </c>
      <c r="B667" s="44" t="s">
        <v>2958</v>
      </c>
      <c r="C667" s="55" t="s">
        <v>5703</v>
      </c>
      <c r="D667" s="46" t="s">
        <v>2959</v>
      </c>
      <c r="E667" s="46" t="s">
        <v>2960</v>
      </c>
      <c r="F667" s="47" t="s">
        <v>4184</v>
      </c>
      <c r="G667" s="93" t="s">
        <v>5704</v>
      </c>
      <c r="H667" s="43">
        <v>20</v>
      </c>
      <c r="I667" s="49">
        <v>11.69</v>
      </c>
      <c r="J667" s="68">
        <v>0.1</v>
      </c>
      <c r="K667" s="49">
        <f t="shared" si="54"/>
        <v>10.627272727272727</v>
      </c>
      <c r="L667" s="157">
        <v>0.5101868</v>
      </c>
      <c r="M667" s="49">
        <f t="shared" si="56"/>
        <v>5.2053784618181815</v>
      </c>
      <c r="N667" s="54">
        <v>0.26033</v>
      </c>
      <c r="O667" s="50" t="s">
        <v>4472</v>
      </c>
    </row>
    <row r="668" spans="1:15" s="4" customFormat="1" ht="31.5">
      <c r="A668" s="43">
        <v>26</v>
      </c>
      <c r="B668" s="44" t="s">
        <v>4957</v>
      </c>
      <c r="C668" s="55" t="s">
        <v>4628</v>
      </c>
      <c r="D668" s="46" t="s">
        <v>4958</v>
      </c>
      <c r="E668" s="46" t="s">
        <v>4992</v>
      </c>
      <c r="F668" s="47" t="s">
        <v>4184</v>
      </c>
      <c r="G668" s="46" t="s">
        <v>1660</v>
      </c>
      <c r="H668" s="48">
        <v>6</v>
      </c>
      <c r="I668" s="49">
        <v>20.05</v>
      </c>
      <c r="J668" s="68">
        <v>0.1</v>
      </c>
      <c r="K668" s="49">
        <f t="shared" si="54"/>
        <v>18.227272727272727</v>
      </c>
      <c r="L668" s="69">
        <v>0.9769999</v>
      </c>
      <c r="M668" s="49">
        <v>0.42</v>
      </c>
      <c r="N668" s="51">
        <f t="shared" si="55"/>
        <v>0.06999999999999999</v>
      </c>
      <c r="O668" s="50" t="s">
        <v>1773</v>
      </c>
    </row>
    <row r="669" spans="1:15" s="4" customFormat="1" ht="31.5">
      <c r="A669" s="43">
        <v>25</v>
      </c>
      <c r="B669" s="44" t="s">
        <v>4957</v>
      </c>
      <c r="C669" s="55" t="s">
        <v>4185</v>
      </c>
      <c r="D669" s="46" t="s">
        <v>4958</v>
      </c>
      <c r="E669" s="46" t="s">
        <v>3497</v>
      </c>
      <c r="F669" s="47" t="s">
        <v>4184</v>
      </c>
      <c r="G669" s="46" t="s">
        <v>4627</v>
      </c>
      <c r="H669" s="48">
        <v>6</v>
      </c>
      <c r="I669" s="290">
        <v>61.16</v>
      </c>
      <c r="J669" s="291">
        <v>0.1</v>
      </c>
      <c r="K669" s="290">
        <f t="shared" si="54"/>
        <v>55.6</v>
      </c>
      <c r="L669" s="337">
        <v>0.9726587</v>
      </c>
      <c r="M669" s="290">
        <f t="shared" si="56"/>
        <v>1.5201762800000012</v>
      </c>
      <c r="N669" s="292">
        <v>0.23035</v>
      </c>
      <c r="O669" s="50" t="s">
        <v>4472</v>
      </c>
    </row>
    <row r="670" spans="1:15" s="4" customFormat="1" ht="15.75">
      <c r="A670" s="43">
        <v>1010</v>
      </c>
      <c r="B670" s="44" t="s">
        <v>4620</v>
      </c>
      <c r="C670" s="45" t="s">
        <v>5373</v>
      </c>
      <c r="D670" s="46" t="s">
        <v>2482</v>
      </c>
      <c r="E670" s="46" t="s">
        <v>2483</v>
      </c>
      <c r="F670" s="47" t="s">
        <v>4184</v>
      </c>
      <c r="G670" s="43" t="s">
        <v>5375</v>
      </c>
      <c r="H670" s="43">
        <v>2</v>
      </c>
      <c r="I670" s="49">
        <v>1280.32299</v>
      </c>
      <c r="J670" s="68">
        <v>0.1</v>
      </c>
      <c r="K670" s="49">
        <f>SUM(I670*100)/110</f>
        <v>1163.9299909090907</v>
      </c>
      <c r="L670" s="157">
        <v>0.5704483</v>
      </c>
      <c r="M670" s="58">
        <f>SUM(K670-(K670*L670))</f>
        <v>499.9681062759845</v>
      </c>
      <c r="N670" s="54">
        <f>(M670/H670)</f>
        <v>249.98405313799225</v>
      </c>
      <c r="O670" s="50" t="s">
        <v>1771</v>
      </c>
    </row>
    <row r="671" spans="1:15" s="4" customFormat="1" ht="15.75">
      <c r="A671" s="43">
        <v>1011</v>
      </c>
      <c r="B671" s="44" t="s">
        <v>4620</v>
      </c>
      <c r="C671" s="45" t="s">
        <v>5374</v>
      </c>
      <c r="D671" s="46" t="s">
        <v>2482</v>
      </c>
      <c r="E671" s="46" t="s">
        <v>2484</v>
      </c>
      <c r="F671" s="47" t="s">
        <v>4184</v>
      </c>
      <c r="G671" s="43" t="s">
        <v>5376</v>
      </c>
      <c r="H671" s="43">
        <v>1</v>
      </c>
      <c r="I671" s="49">
        <v>1280.32299</v>
      </c>
      <c r="J671" s="68">
        <v>0.1</v>
      </c>
      <c r="K671" s="49">
        <f t="shared" si="54"/>
        <v>1163.9299909090907</v>
      </c>
      <c r="L671" s="157">
        <v>0.5704483</v>
      </c>
      <c r="M671" s="58">
        <f t="shared" si="56"/>
        <v>499.9681062759845</v>
      </c>
      <c r="N671" s="54">
        <f t="shared" si="55"/>
        <v>499.9681062759845</v>
      </c>
      <c r="O671" s="50" t="s">
        <v>1771</v>
      </c>
    </row>
    <row r="672" spans="1:15" s="4" customFormat="1" ht="15.75">
      <c r="A672" s="43">
        <v>213</v>
      </c>
      <c r="B672" s="45" t="s">
        <v>4479</v>
      </c>
      <c r="C672" s="55" t="s">
        <v>5705</v>
      </c>
      <c r="D672" s="46" t="s">
        <v>4480</v>
      </c>
      <c r="E672" s="46" t="s">
        <v>3248</v>
      </c>
      <c r="F672" s="47" t="s">
        <v>4184</v>
      </c>
      <c r="G672" s="47" t="s">
        <v>2656</v>
      </c>
      <c r="H672" s="48">
        <v>30</v>
      </c>
      <c r="I672" s="49">
        <v>4.97</v>
      </c>
      <c r="J672" s="68">
        <v>0.1</v>
      </c>
      <c r="K672" s="49">
        <f t="shared" si="54"/>
        <v>4.5181818181818185</v>
      </c>
      <c r="L672" s="69">
        <v>0.796</v>
      </c>
      <c r="M672" s="49">
        <f t="shared" si="56"/>
        <v>0.9217090909090908</v>
      </c>
      <c r="N672" s="54">
        <v>0.03073</v>
      </c>
      <c r="O672" s="50" t="s">
        <v>3455</v>
      </c>
    </row>
    <row r="673" spans="1:15" s="4" customFormat="1" ht="15.75">
      <c r="A673" s="43">
        <v>214</v>
      </c>
      <c r="B673" s="45" t="s">
        <v>4479</v>
      </c>
      <c r="C673" s="55" t="s">
        <v>2657</v>
      </c>
      <c r="D673" s="46" t="s">
        <v>4480</v>
      </c>
      <c r="E673" s="46" t="s">
        <v>3249</v>
      </c>
      <c r="F673" s="47" t="s">
        <v>4184</v>
      </c>
      <c r="G673" s="47" t="s">
        <v>2658</v>
      </c>
      <c r="H673" s="48">
        <v>30</v>
      </c>
      <c r="I673" s="49">
        <v>8.3</v>
      </c>
      <c r="J673" s="68">
        <v>0.1</v>
      </c>
      <c r="K673" s="49">
        <f t="shared" si="54"/>
        <v>7.545454545454547</v>
      </c>
      <c r="L673" s="157">
        <v>0.7236842</v>
      </c>
      <c r="M673" s="49">
        <f t="shared" si="56"/>
        <v>2.08492830909091</v>
      </c>
      <c r="N673" s="54">
        <v>0.06954</v>
      </c>
      <c r="O673" s="50" t="s">
        <v>3455</v>
      </c>
    </row>
    <row r="674" spans="1:15" s="4" customFormat="1" ht="15.75">
      <c r="A674" s="43">
        <v>353</v>
      </c>
      <c r="B674" s="44" t="s">
        <v>5089</v>
      </c>
      <c r="C674" s="45" t="s">
        <v>5349</v>
      </c>
      <c r="D674" s="46" t="s">
        <v>5090</v>
      </c>
      <c r="E674" s="46" t="s">
        <v>2962</v>
      </c>
      <c r="F674" s="47" t="s">
        <v>4184</v>
      </c>
      <c r="G674" s="70" t="s">
        <v>4386</v>
      </c>
      <c r="H674" s="48">
        <v>100</v>
      </c>
      <c r="I674" s="48" t="s">
        <v>5604</v>
      </c>
      <c r="J674" s="68">
        <v>0.1</v>
      </c>
      <c r="K674" s="48" t="s">
        <v>5604</v>
      </c>
      <c r="L674" s="39"/>
      <c r="M674" s="49">
        <v>158.94</v>
      </c>
      <c r="N674" s="51">
        <v>1.5894</v>
      </c>
      <c r="O674" s="50" t="s">
        <v>1771</v>
      </c>
    </row>
    <row r="675" spans="1:15" s="4" customFormat="1" ht="31.5">
      <c r="A675" s="43">
        <v>90</v>
      </c>
      <c r="B675" s="44" t="s">
        <v>2208</v>
      </c>
      <c r="C675" s="55" t="s">
        <v>4629</v>
      </c>
      <c r="D675" s="46" t="s">
        <v>2209</v>
      </c>
      <c r="E675" s="46" t="s">
        <v>4019</v>
      </c>
      <c r="F675" s="47" t="s">
        <v>4184</v>
      </c>
      <c r="G675" s="124" t="s">
        <v>5694</v>
      </c>
      <c r="H675" s="43">
        <v>6</v>
      </c>
      <c r="I675" s="49">
        <v>8.61</v>
      </c>
      <c r="J675" s="68">
        <v>0.1</v>
      </c>
      <c r="K675" s="49">
        <f aca="true" t="shared" si="57" ref="K675:K681">SUM(I675*100)/110</f>
        <v>7.827272727272727</v>
      </c>
      <c r="L675" s="157">
        <v>0.9770115</v>
      </c>
      <c r="M675" s="49">
        <f aca="true" t="shared" si="58" ref="M675:M681">SUM(K675-(K675*L675))</f>
        <v>0.17993725909090852</v>
      </c>
      <c r="N675" s="51">
        <f aca="true" t="shared" si="59" ref="N675:N681">(M675/H675)</f>
        <v>0.029989543181818085</v>
      </c>
      <c r="O675" s="50" t="s">
        <v>1773</v>
      </c>
    </row>
    <row r="676" spans="1:15" s="4" customFormat="1" ht="31.5">
      <c r="A676" s="43">
        <v>91</v>
      </c>
      <c r="B676" s="44" t="s">
        <v>2208</v>
      </c>
      <c r="C676" s="55" t="s">
        <v>5695</v>
      </c>
      <c r="D676" s="46" t="s">
        <v>2209</v>
      </c>
      <c r="E676" s="52" t="s">
        <v>2618</v>
      </c>
      <c r="F676" s="47" t="s">
        <v>4184</v>
      </c>
      <c r="G676" s="124" t="s">
        <v>5697</v>
      </c>
      <c r="H676" s="43">
        <v>1</v>
      </c>
      <c r="I676" s="49">
        <v>10.66</v>
      </c>
      <c r="J676" s="68">
        <v>0.1</v>
      </c>
      <c r="K676" s="49">
        <f>SUM(I676*100)/110</f>
        <v>9.690909090909091</v>
      </c>
      <c r="L676" s="157">
        <v>0.9484004</v>
      </c>
      <c r="M676" s="49">
        <f>SUM(K676-(K676*L676))</f>
        <v>0.5000470327272719</v>
      </c>
      <c r="N676" s="58">
        <f>(M676/H676)</f>
        <v>0.5000470327272719</v>
      </c>
      <c r="O676" s="50" t="s">
        <v>1773</v>
      </c>
    </row>
    <row r="677" spans="1:15" s="4" customFormat="1" ht="15.75">
      <c r="A677" s="43">
        <v>92</v>
      </c>
      <c r="B677" s="44" t="s">
        <v>2208</v>
      </c>
      <c r="C677" s="55" t="s">
        <v>5696</v>
      </c>
      <c r="D677" s="46" t="s">
        <v>2209</v>
      </c>
      <c r="E677" s="46" t="s">
        <v>2210</v>
      </c>
      <c r="F677" s="47" t="s">
        <v>4184</v>
      </c>
      <c r="G677" s="124" t="s">
        <v>5698</v>
      </c>
      <c r="H677" s="43">
        <v>1</v>
      </c>
      <c r="I677" s="49">
        <v>10.5</v>
      </c>
      <c r="J677" s="68">
        <v>0.1</v>
      </c>
      <c r="K677" s="49">
        <f t="shared" si="57"/>
        <v>9.545454545454545</v>
      </c>
      <c r="L677" s="157">
        <v>0.9528796</v>
      </c>
      <c r="M677" s="49">
        <f t="shared" si="58"/>
        <v>0.4497856363636359</v>
      </c>
      <c r="N677" s="58">
        <f t="shared" si="59"/>
        <v>0.4497856363636359</v>
      </c>
      <c r="O677" s="50" t="s">
        <v>1773</v>
      </c>
    </row>
    <row r="678" spans="1:15" s="4" customFormat="1" ht="15.75">
      <c r="A678" s="43">
        <v>692</v>
      </c>
      <c r="B678" s="45" t="s">
        <v>2729</v>
      </c>
      <c r="C678" s="55" t="s">
        <v>5357</v>
      </c>
      <c r="D678" s="46" t="s">
        <v>2730</v>
      </c>
      <c r="E678" s="46" t="s">
        <v>2732</v>
      </c>
      <c r="F678" s="47" t="s">
        <v>4184</v>
      </c>
      <c r="G678" s="47" t="s">
        <v>3407</v>
      </c>
      <c r="H678" s="48">
        <v>30</v>
      </c>
      <c r="I678" s="49">
        <v>8.23</v>
      </c>
      <c r="J678" s="68">
        <v>0.1</v>
      </c>
      <c r="K678" s="58">
        <f t="shared" si="57"/>
        <v>7.4818181818181815</v>
      </c>
      <c r="L678" s="157">
        <v>0.9996381</v>
      </c>
      <c r="M678" s="49">
        <f t="shared" si="58"/>
        <v>0.002707670000000384</v>
      </c>
      <c r="N678" s="51">
        <f t="shared" si="59"/>
        <v>9.025566666667947E-05</v>
      </c>
      <c r="O678" s="50" t="s">
        <v>4472</v>
      </c>
    </row>
    <row r="679" spans="1:15" s="4" customFormat="1" ht="15.75">
      <c r="A679" s="43">
        <v>689</v>
      </c>
      <c r="B679" s="45" t="s">
        <v>2729</v>
      </c>
      <c r="C679" s="55" t="s">
        <v>5355</v>
      </c>
      <c r="D679" s="46" t="s">
        <v>2730</v>
      </c>
      <c r="E679" s="46" t="s">
        <v>5342</v>
      </c>
      <c r="F679" s="47" t="s">
        <v>4184</v>
      </c>
      <c r="G679" s="47" t="s">
        <v>3406</v>
      </c>
      <c r="H679" s="48">
        <v>30</v>
      </c>
      <c r="I679" s="49">
        <v>4.74</v>
      </c>
      <c r="J679" s="68">
        <v>0.1</v>
      </c>
      <c r="K679" s="58">
        <f t="shared" si="57"/>
        <v>4.3090909090909095</v>
      </c>
      <c r="L679" s="157">
        <v>0.9993711</v>
      </c>
      <c r="M679" s="49">
        <f t="shared" si="58"/>
        <v>0.002709987272727865</v>
      </c>
      <c r="N679" s="51">
        <f t="shared" si="59"/>
        <v>9.033290909092884E-05</v>
      </c>
      <c r="O679" s="50" t="s">
        <v>4472</v>
      </c>
    </row>
    <row r="680" spans="1:15" s="1" customFormat="1" ht="15.75">
      <c r="A680" s="43">
        <v>688</v>
      </c>
      <c r="B680" s="45" t="s">
        <v>2729</v>
      </c>
      <c r="C680" s="55" t="s">
        <v>5353</v>
      </c>
      <c r="D680" s="46" t="s">
        <v>2730</v>
      </c>
      <c r="E680" s="46" t="s">
        <v>5186</v>
      </c>
      <c r="F680" s="47" t="s">
        <v>4184</v>
      </c>
      <c r="G680" s="47" t="s">
        <v>5354</v>
      </c>
      <c r="H680" s="48">
        <v>50</v>
      </c>
      <c r="I680" s="49">
        <v>4.07</v>
      </c>
      <c r="J680" s="68">
        <v>0.1</v>
      </c>
      <c r="K680" s="58">
        <f t="shared" si="57"/>
        <v>3.7</v>
      </c>
      <c r="L680" s="157">
        <v>0.9987775</v>
      </c>
      <c r="M680" s="49">
        <f t="shared" si="58"/>
        <v>0.00452325000000009</v>
      </c>
      <c r="N680" s="51">
        <f t="shared" si="59"/>
        <v>9.04650000000018E-05</v>
      </c>
      <c r="O680" s="50" t="s">
        <v>4472</v>
      </c>
    </row>
    <row r="681" spans="1:15" s="1" customFormat="1" ht="31.5">
      <c r="A681" s="43">
        <v>690</v>
      </c>
      <c r="B681" s="45" t="s">
        <v>2729</v>
      </c>
      <c r="C681" s="55" t="s">
        <v>5356</v>
      </c>
      <c r="D681" s="46" t="s">
        <v>2730</v>
      </c>
      <c r="E681" s="46" t="s">
        <v>2731</v>
      </c>
      <c r="F681" s="47" t="s">
        <v>4184</v>
      </c>
      <c r="G681" s="47" t="s">
        <v>4824</v>
      </c>
      <c r="H681" s="48">
        <v>30</v>
      </c>
      <c r="I681" s="49">
        <v>8.13</v>
      </c>
      <c r="J681" s="68">
        <v>0.1</v>
      </c>
      <c r="K681" s="58">
        <f t="shared" si="57"/>
        <v>7.3909090909090915</v>
      </c>
      <c r="L681" s="157">
        <v>0.9996337</v>
      </c>
      <c r="M681" s="49">
        <f t="shared" si="58"/>
        <v>0.002707290000000029</v>
      </c>
      <c r="N681" s="51">
        <f t="shared" si="59"/>
        <v>9.024300000000096E-05</v>
      </c>
      <c r="O681" s="50" t="s">
        <v>4472</v>
      </c>
    </row>
    <row r="682" spans="1:15" s="1" customFormat="1" ht="16.5" thickBot="1">
      <c r="A682" s="6"/>
      <c r="B682" s="9"/>
      <c r="C682" s="12"/>
      <c r="D682" s="8"/>
      <c r="E682" s="8"/>
      <c r="F682" s="10"/>
      <c r="G682" s="261"/>
      <c r="H682" s="20"/>
      <c r="I682" s="18"/>
      <c r="J682" s="36"/>
      <c r="K682" s="32"/>
      <c r="L682" s="262"/>
      <c r="M682" s="30"/>
      <c r="N682" s="31"/>
      <c r="O682" s="22"/>
    </row>
    <row r="683" spans="1:15" s="1" customFormat="1" ht="26.25" thickBot="1">
      <c r="A683" s="526" t="s">
        <v>2769</v>
      </c>
      <c r="B683" s="527"/>
      <c r="C683" s="527"/>
      <c r="D683" s="527"/>
      <c r="E683" s="527"/>
      <c r="F683" s="527"/>
      <c r="G683" s="527"/>
      <c r="H683" s="527"/>
      <c r="I683" s="527"/>
      <c r="J683" s="527"/>
      <c r="K683" s="527"/>
      <c r="L683" s="527"/>
      <c r="M683" s="527"/>
      <c r="N683" s="527"/>
      <c r="O683" s="528"/>
    </row>
    <row r="684" ht="15.75">
      <c r="A684" s="91" t="s">
        <v>502</v>
      </c>
    </row>
    <row r="685" spans="1:15" s="4" customFormat="1" ht="23.25">
      <c r="A685" s="183" t="s">
        <v>212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78"/>
      <c r="O685" s="1"/>
    </row>
    <row r="686" spans="1:15" s="1" customFormat="1" ht="47.25">
      <c r="A686" s="39" t="s">
        <v>2985</v>
      </c>
      <c r="B686" s="39" t="s">
        <v>580</v>
      </c>
      <c r="C686" s="39" t="s">
        <v>1930</v>
      </c>
      <c r="D686" s="40" t="s">
        <v>1931</v>
      </c>
      <c r="E686" s="40" t="s">
        <v>1932</v>
      </c>
      <c r="F686" s="40" t="s">
        <v>4276</v>
      </c>
      <c r="G686" s="40" t="s">
        <v>2986</v>
      </c>
      <c r="H686" s="41" t="s">
        <v>2800</v>
      </c>
      <c r="I686" s="41" t="s">
        <v>2361</v>
      </c>
      <c r="J686" s="41" t="s">
        <v>2987</v>
      </c>
      <c r="K686" s="42" t="s">
        <v>4613</v>
      </c>
      <c r="L686" s="39" t="s">
        <v>2988</v>
      </c>
      <c r="M686" s="42" t="s">
        <v>2801</v>
      </c>
      <c r="N686" s="42" t="s">
        <v>1933</v>
      </c>
      <c r="O686" s="39" t="s">
        <v>1929</v>
      </c>
    </row>
    <row r="687" spans="1:15" s="1" customFormat="1" ht="15.75">
      <c r="A687" s="43">
        <v>174</v>
      </c>
      <c r="B687" s="44" t="s">
        <v>1738</v>
      </c>
      <c r="C687" s="55" t="s">
        <v>5558</v>
      </c>
      <c r="D687" s="46" t="s">
        <v>1739</v>
      </c>
      <c r="E687" s="46" t="s">
        <v>1740</v>
      </c>
      <c r="F687" s="47" t="s">
        <v>4844</v>
      </c>
      <c r="G687" s="46" t="s">
        <v>5559</v>
      </c>
      <c r="H687" s="43">
        <v>1</v>
      </c>
      <c r="I687" s="49">
        <v>28.63</v>
      </c>
      <c r="J687" s="126" t="s">
        <v>365</v>
      </c>
      <c r="K687" s="187"/>
      <c r="M687" s="49"/>
      <c r="N687" s="58"/>
      <c r="O687" s="50"/>
    </row>
    <row r="688" spans="1:15" ht="15.75">
      <c r="A688" s="43">
        <v>854</v>
      </c>
      <c r="B688" s="44" t="s">
        <v>3427</v>
      </c>
      <c r="C688" s="55" t="s">
        <v>5548</v>
      </c>
      <c r="D688" s="46" t="s">
        <v>3428</v>
      </c>
      <c r="E688" s="46" t="s">
        <v>2687</v>
      </c>
      <c r="F688" s="47" t="s">
        <v>4844</v>
      </c>
      <c r="G688" s="46" t="s">
        <v>5549</v>
      </c>
      <c r="H688" s="48">
        <v>1</v>
      </c>
      <c r="I688" s="49">
        <v>246.1</v>
      </c>
      <c r="J688" s="126" t="s">
        <v>153</v>
      </c>
      <c r="K688" s="187"/>
      <c r="L688" s="69"/>
      <c r="M688" s="49"/>
      <c r="N688" s="58"/>
      <c r="O688" s="50"/>
    </row>
    <row r="689" spans="1:15" ht="15.75">
      <c r="A689" s="43">
        <v>356</v>
      </c>
      <c r="B689" s="45" t="s">
        <v>1865</v>
      </c>
      <c r="C689" s="55" t="s">
        <v>5115</v>
      </c>
      <c r="D689" s="46" t="s">
        <v>1866</v>
      </c>
      <c r="E689" s="46" t="s">
        <v>1867</v>
      </c>
      <c r="F689" s="46" t="s">
        <v>4844</v>
      </c>
      <c r="G689" s="47" t="s">
        <v>5113</v>
      </c>
      <c r="H689" s="48">
        <v>21</v>
      </c>
      <c r="I689" s="49">
        <v>21.5</v>
      </c>
      <c r="J689" s="167" t="s">
        <v>365</v>
      </c>
      <c r="K689" s="49"/>
      <c r="L689" s="69"/>
      <c r="M689" s="49"/>
      <c r="N689" s="51"/>
      <c r="O689" s="50"/>
    </row>
    <row r="690" spans="1:15" ht="15.75">
      <c r="A690" s="43">
        <v>357</v>
      </c>
      <c r="B690" s="45" t="s">
        <v>1865</v>
      </c>
      <c r="C690" s="55" t="s">
        <v>5112</v>
      </c>
      <c r="D690" s="46" t="s">
        <v>1866</v>
      </c>
      <c r="E690" s="46" t="s">
        <v>1868</v>
      </c>
      <c r="F690" s="46" t="s">
        <v>4844</v>
      </c>
      <c r="G690" s="47" t="s">
        <v>5114</v>
      </c>
      <c r="H690" s="48">
        <v>10</v>
      </c>
      <c r="I690" s="49">
        <v>28.6</v>
      </c>
      <c r="J690" s="167" t="s">
        <v>365</v>
      </c>
      <c r="K690" s="49"/>
      <c r="L690" s="69"/>
      <c r="M690" s="49"/>
      <c r="N690" s="51"/>
      <c r="O690" s="50"/>
    </row>
    <row r="691" spans="1:15" s="1" customFormat="1" ht="15.75">
      <c r="A691" s="43">
        <v>1166</v>
      </c>
      <c r="B691" s="44" t="s">
        <v>2870</v>
      </c>
      <c r="C691" s="55" t="s">
        <v>5550</v>
      </c>
      <c r="D691" s="46" t="s">
        <v>2871</v>
      </c>
      <c r="E691" s="46" t="s">
        <v>5690</v>
      </c>
      <c r="F691" s="47" t="s">
        <v>4844</v>
      </c>
      <c r="G691" s="46" t="s">
        <v>5552</v>
      </c>
      <c r="H691" s="48">
        <v>30</v>
      </c>
      <c r="I691" s="290">
        <v>7.38</v>
      </c>
      <c r="J691" s="291">
        <v>0.1</v>
      </c>
      <c r="K691" s="290">
        <f>SUM(I691*100)/110</f>
        <v>6.709090909090909</v>
      </c>
      <c r="L691" s="83">
        <v>0.8628</v>
      </c>
      <c r="M691" s="290">
        <f>SUM(K691-(K691*L691))</f>
        <v>0.9204872727272724</v>
      </c>
      <c r="N691" s="85">
        <f>(M691/H691)</f>
        <v>0.03068290909090908</v>
      </c>
      <c r="O691" s="50" t="s">
        <v>4472</v>
      </c>
    </row>
    <row r="692" spans="1:15" s="4" customFormat="1" ht="15.75">
      <c r="A692" s="43">
        <v>1167</v>
      </c>
      <c r="B692" s="44" t="s">
        <v>2870</v>
      </c>
      <c r="C692" s="55" t="s">
        <v>5551</v>
      </c>
      <c r="D692" s="46" t="s">
        <v>2871</v>
      </c>
      <c r="E692" s="46" t="s">
        <v>5186</v>
      </c>
      <c r="F692" s="47" t="s">
        <v>4844</v>
      </c>
      <c r="G692" s="46" t="s">
        <v>5552</v>
      </c>
      <c r="H692" s="48">
        <v>20</v>
      </c>
      <c r="I692" s="290">
        <v>8.4</v>
      </c>
      <c r="J692" s="291">
        <v>0.1</v>
      </c>
      <c r="K692" s="290">
        <f>SUM(I692*100)/110</f>
        <v>7.636363636363637</v>
      </c>
      <c r="L692" s="83">
        <v>0.884</v>
      </c>
      <c r="M692" s="290">
        <f>SUM(K692-(K692*L692))</f>
        <v>0.8858181818181814</v>
      </c>
      <c r="N692" s="85">
        <f>(M692/H692)</f>
        <v>0.04429090909090907</v>
      </c>
      <c r="O692" s="50" t="s">
        <v>4472</v>
      </c>
    </row>
    <row r="693" spans="1:15" s="4" customFormat="1" ht="15.75">
      <c r="A693" s="43">
        <v>1248</v>
      </c>
      <c r="B693" s="45" t="s">
        <v>1838</v>
      </c>
      <c r="C693" s="55" t="s">
        <v>5554</v>
      </c>
      <c r="D693" s="46" t="s">
        <v>1859</v>
      </c>
      <c r="E693" s="46" t="s">
        <v>1861</v>
      </c>
      <c r="F693" s="47" t="s">
        <v>4844</v>
      </c>
      <c r="G693" s="46" t="s">
        <v>5555</v>
      </c>
      <c r="H693" s="43">
        <v>1</v>
      </c>
      <c r="I693" s="290">
        <v>475.39</v>
      </c>
      <c r="J693" s="291">
        <v>0.1</v>
      </c>
      <c r="K693" s="290">
        <f>SUM(I693*100)/110</f>
        <v>432.1727272727273</v>
      </c>
      <c r="L693" s="83">
        <v>0.5</v>
      </c>
      <c r="M693" s="85">
        <f>SUM(K693-(K693*L693))</f>
        <v>216.08636363636364</v>
      </c>
      <c r="N693" s="85">
        <f>(M693/H693)</f>
        <v>216.08636363636364</v>
      </c>
      <c r="O693" s="50" t="s">
        <v>1771</v>
      </c>
    </row>
    <row r="694" spans="1:15" s="4" customFormat="1" ht="15.75">
      <c r="A694" s="43">
        <v>1247</v>
      </c>
      <c r="B694" s="45" t="s">
        <v>1838</v>
      </c>
      <c r="C694" s="55" t="s">
        <v>5553</v>
      </c>
      <c r="D694" s="46" t="s">
        <v>1859</v>
      </c>
      <c r="E694" s="46" t="s">
        <v>1860</v>
      </c>
      <c r="F694" s="47" t="s">
        <v>4844</v>
      </c>
      <c r="G694" s="46" t="s">
        <v>5555</v>
      </c>
      <c r="H694" s="43">
        <v>1</v>
      </c>
      <c r="I694" s="49">
        <v>67.1</v>
      </c>
      <c r="J694" s="68">
        <v>0.1</v>
      </c>
      <c r="K694" s="49">
        <f>SUM(I694*100)/110</f>
        <v>60.99999999999999</v>
      </c>
      <c r="L694" s="81">
        <v>0.5</v>
      </c>
      <c r="M694" s="58">
        <f>SUM(K694-(K694*L694))</f>
        <v>30.499999999999996</v>
      </c>
      <c r="N694" s="58">
        <f>(M694/H694)</f>
        <v>30.499999999999996</v>
      </c>
      <c r="O694" s="50" t="s">
        <v>1771</v>
      </c>
    </row>
    <row r="695" spans="1:15" ht="15.75">
      <c r="A695" s="43">
        <v>1263</v>
      </c>
      <c r="B695" s="44" t="s">
        <v>5783</v>
      </c>
      <c r="C695" s="55" t="s">
        <v>5556</v>
      </c>
      <c r="D695" s="46" t="s">
        <v>5784</v>
      </c>
      <c r="E695" s="46" t="s">
        <v>5163</v>
      </c>
      <c r="F695" s="47" t="s">
        <v>4844</v>
      </c>
      <c r="G695" s="46" t="s">
        <v>5557</v>
      </c>
      <c r="H695" s="48">
        <v>1</v>
      </c>
      <c r="I695" s="290">
        <v>17.9</v>
      </c>
      <c r="J695" s="291">
        <v>0.1</v>
      </c>
      <c r="K695" s="290">
        <f>SUM(I695*100)/110</f>
        <v>16.27272727272727</v>
      </c>
      <c r="L695" s="83">
        <v>0.5</v>
      </c>
      <c r="M695" s="85">
        <f>SUM(K695-(K695*L695))</f>
        <v>8.136363636363635</v>
      </c>
      <c r="N695" s="85">
        <v>8.13</v>
      </c>
      <c r="O695" s="50" t="s">
        <v>1771</v>
      </c>
    </row>
    <row r="696" ht="15">
      <c r="A696" s="248" t="s">
        <v>5372</v>
      </c>
    </row>
    <row r="697" spans="1:15" s="1" customFormat="1" ht="15.75">
      <c r="A697" s="43">
        <v>1158</v>
      </c>
      <c r="B697" s="45" t="s">
        <v>3633</v>
      </c>
      <c r="C697" s="55" t="s">
        <v>569</v>
      </c>
      <c r="D697" s="46" t="s">
        <v>3632</v>
      </c>
      <c r="E697" s="46" t="s">
        <v>4762</v>
      </c>
      <c r="F697" s="47" t="s">
        <v>4844</v>
      </c>
      <c r="G697" s="46" t="s">
        <v>570</v>
      </c>
      <c r="H697" s="48">
        <v>1</v>
      </c>
      <c r="I697" s="290">
        <v>9.3</v>
      </c>
      <c r="J697" s="291">
        <v>0.1</v>
      </c>
      <c r="K697" s="290">
        <f>SUM(I697*100)/110</f>
        <v>8.454545454545455</v>
      </c>
      <c r="L697" s="83">
        <v>0.5</v>
      </c>
      <c r="M697" s="290">
        <f>SUM(K697-(K697*L697))</f>
        <v>4.2272727272727275</v>
      </c>
      <c r="N697" s="85">
        <v>4.22</v>
      </c>
      <c r="O697" s="50" t="s">
        <v>1773</v>
      </c>
    </row>
    <row r="698" spans="1:15" ht="15.75" customHeight="1">
      <c r="A698" s="531" t="s">
        <v>394</v>
      </c>
      <c r="B698" s="531"/>
      <c r="C698" s="531"/>
      <c r="D698" s="370" t="s">
        <v>392</v>
      </c>
      <c r="E698" s="573" t="s">
        <v>393</v>
      </c>
      <c r="F698" s="573"/>
      <c r="G698" s="573"/>
      <c r="H698" s="573"/>
      <c r="I698" s="573"/>
      <c r="J698" s="86"/>
      <c r="K698" s="18"/>
      <c r="L698" s="87"/>
      <c r="M698" s="18"/>
      <c r="N698" s="24"/>
      <c r="O698" s="7"/>
    </row>
    <row r="699" spans="1:15" ht="31.5">
      <c r="A699" s="43">
        <v>904</v>
      </c>
      <c r="B699" s="45" t="s">
        <v>1834</v>
      </c>
      <c r="C699" s="55" t="s">
        <v>1924</v>
      </c>
      <c r="D699" s="46" t="s">
        <v>1835</v>
      </c>
      <c r="E699" s="52" t="s">
        <v>3187</v>
      </c>
      <c r="F699" s="47" t="s">
        <v>1915</v>
      </c>
      <c r="G699" s="47" t="s">
        <v>1925</v>
      </c>
      <c r="H699" s="48">
        <v>15</v>
      </c>
      <c r="I699" s="49">
        <v>8.9891</v>
      </c>
      <c r="J699" s="68">
        <v>0.1</v>
      </c>
      <c r="K699" s="58">
        <f>SUM(I699*100)/110</f>
        <v>8.171909090909091</v>
      </c>
      <c r="L699" s="157">
        <v>0.9999817</v>
      </c>
      <c r="M699" s="58">
        <f>SUM(K699-(K699*L699))</f>
        <v>0.00014954593636318236</v>
      </c>
      <c r="N699" s="51">
        <f>(M699/H699)</f>
        <v>9.969729090878824E-06</v>
      </c>
      <c r="O699" s="50" t="s">
        <v>4472</v>
      </c>
    </row>
    <row r="700" spans="1:15" ht="31.5">
      <c r="A700" s="43">
        <v>905</v>
      </c>
      <c r="B700" s="45" t="s">
        <v>1834</v>
      </c>
      <c r="C700" s="55" t="s">
        <v>1926</v>
      </c>
      <c r="D700" s="46" t="s">
        <v>1835</v>
      </c>
      <c r="E700" s="52" t="s">
        <v>3188</v>
      </c>
      <c r="F700" s="47" t="s">
        <v>1915</v>
      </c>
      <c r="G700" s="47" t="s">
        <v>1925</v>
      </c>
      <c r="H700" s="48">
        <v>15</v>
      </c>
      <c r="I700" s="49">
        <v>10.12899</v>
      </c>
      <c r="J700" s="68">
        <v>0.1</v>
      </c>
      <c r="K700" s="58">
        <f>SUM(I700*100)/110</f>
        <v>9.208172727272727</v>
      </c>
      <c r="L700" s="157">
        <v>0.9999838</v>
      </c>
      <c r="M700" s="58">
        <f>SUM(K700-(K700*L700))</f>
        <v>0.000149172398181463</v>
      </c>
      <c r="N700" s="51">
        <f>(M700/H700)</f>
        <v>9.944826545430867E-06</v>
      </c>
      <c r="O700" s="50" t="s">
        <v>4472</v>
      </c>
    </row>
    <row r="701" spans="1:15" ht="31.5">
      <c r="A701" s="43">
        <v>906</v>
      </c>
      <c r="B701" s="45" t="s">
        <v>1834</v>
      </c>
      <c r="C701" s="55" t="s">
        <v>1927</v>
      </c>
      <c r="D701" s="46" t="s">
        <v>1835</v>
      </c>
      <c r="E701" s="52" t="s">
        <v>5192</v>
      </c>
      <c r="F701" s="47" t="s">
        <v>1915</v>
      </c>
      <c r="G701" s="47" t="s">
        <v>1925</v>
      </c>
      <c r="H701" s="48">
        <v>15</v>
      </c>
      <c r="I701" s="49">
        <v>14.21858</v>
      </c>
      <c r="J701" s="68">
        <v>0.1</v>
      </c>
      <c r="K701" s="58">
        <f>SUM(I701*100)/110</f>
        <v>12.925981818181818</v>
      </c>
      <c r="L701" s="157">
        <v>0.9999884</v>
      </c>
      <c r="M701" s="58">
        <f>SUM(K701-(K701*L701))</f>
        <v>0.00014994138909152355</v>
      </c>
      <c r="N701" s="51">
        <f>(M701/H701)</f>
        <v>9.99609260610157E-06</v>
      </c>
      <c r="O701" s="50" t="s">
        <v>4472</v>
      </c>
    </row>
    <row r="702" spans="1:15" s="1" customFormat="1" ht="16.5" thickBot="1">
      <c r="A702" s="6"/>
      <c r="B702" s="9"/>
      <c r="C702" s="12"/>
      <c r="D702" s="8"/>
      <c r="E702" s="8"/>
      <c r="F702" s="10"/>
      <c r="G702" s="8"/>
      <c r="H702" s="17"/>
      <c r="I702" s="18"/>
      <c r="J702" s="86"/>
      <c r="K702" s="18"/>
      <c r="L702" s="87"/>
      <c r="M702" s="24"/>
      <c r="N702" s="24"/>
      <c r="O702" s="7"/>
    </row>
    <row r="703" spans="1:15" s="1" customFormat="1" ht="26.25" thickBot="1">
      <c r="A703" s="526" t="s">
        <v>1680</v>
      </c>
      <c r="B703" s="527"/>
      <c r="C703" s="527"/>
      <c r="D703" s="527"/>
      <c r="E703" s="527"/>
      <c r="F703" s="527"/>
      <c r="G703" s="527"/>
      <c r="H703" s="527"/>
      <c r="I703" s="527"/>
      <c r="J703" s="527"/>
      <c r="K703" s="527"/>
      <c r="L703" s="527"/>
      <c r="M703" s="527"/>
      <c r="N703" s="527"/>
      <c r="O703" s="528"/>
    </row>
    <row r="704" spans="1:14" s="1" customFormat="1" ht="15.75">
      <c r="A704" s="91" t="s">
        <v>503</v>
      </c>
      <c r="N704" s="78"/>
    </row>
    <row r="705" spans="1:14" s="1" customFormat="1" ht="23.25">
      <c r="A705" s="183" t="s">
        <v>213</v>
      </c>
      <c r="N705" s="78"/>
    </row>
    <row r="706" spans="1:15" ht="47.25">
      <c r="A706" s="39" t="s">
        <v>2985</v>
      </c>
      <c r="B706" s="39" t="s">
        <v>580</v>
      </c>
      <c r="C706" s="39" t="s">
        <v>1930</v>
      </c>
      <c r="D706" s="40" t="s">
        <v>1931</v>
      </c>
      <c r="E706" s="40" t="s">
        <v>1932</v>
      </c>
      <c r="F706" s="40" t="s">
        <v>4276</v>
      </c>
      <c r="G706" s="40" t="s">
        <v>2986</v>
      </c>
      <c r="H706" s="41" t="s">
        <v>2800</v>
      </c>
      <c r="I706" s="41" t="s">
        <v>2361</v>
      </c>
      <c r="J706" s="41" t="s">
        <v>2987</v>
      </c>
      <c r="K706" s="42" t="s">
        <v>4613</v>
      </c>
      <c r="L706" s="39" t="s">
        <v>2988</v>
      </c>
      <c r="M706" s="42" t="s">
        <v>2801</v>
      </c>
      <c r="N706" s="42" t="s">
        <v>1933</v>
      </c>
      <c r="O706" s="39" t="s">
        <v>1929</v>
      </c>
    </row>
    <row r="707" spans="1:15" ht="31.5">
      <c r="A707" s="43">
        <v>490</v>
      </c>
      <c r="B707" s="45" t="s">
        <v>647</v>
      </c>
      <c r="C707" s="55" t="s">
        <v>4630</v>
      </c>
      <c r="D707" s="46" t="s">
        <v>3731</v>
      </c>
      <c r="E707" s="46" t="s">
        <v>4575</v>
      </c>
      <c r="F707" s="47" t="s">
        <v>4417</v>
      </c>
      <c r="G707" s="47" t="s">
        <v>4631</v>
      </c>
      <c r="H707" s="48">
        <v>1</v>
      </c>
      <c r="I707" s="48" t="s">
        <v>5604</v>
      </c>
      <c r="J707" s="68">
        <v>0.1</v>
      </c>
      <c r="K707" s="48" t="s">
        <v>5604</v>
      </c>
      <c r="L707" s="43"/>
      <c r="M707" s="49">
        <v>685</v>
      </c>
      <c r="N707" s="49">
        <v>685</v>
      </c>
      <c r="O707" s="50" t="s">
        <v>1847</v>
      </c>
    </row>
    <row r="708" spans="1:15" ht="31.5">
      <c r="A708" s="43">
        <v>491</v>
      </c>
      <c r="B708" s="45" t="s">
        <v>647</v>
      </c>
      <c r="C708" s="55" t="s">
        <v>4632</v>
      </c>
      <c r="D708" s="46" t="s">
        <v>3731</v>
      </c>
      <c r="E708" s="46" t="s">
        <v>3732</v>
      </c>
      <c r="F708" s="47" t="s">
        <v>4417</v>
      </c>
      <c r="G708" s="47" t="s">
        <v>4633</v>
      </c>
      <c r="H708" s="48">
        <v>1</v>
      </c>
      <c r="I708" s="48" t="s">
        <v>5604</v>
      </c>
      <c r="J708" s="68">
        <v>0.1</v>
      </c>
      <c r="K708" s="48" t="s">
        <v>5604</v>
      </c>
      <c r="L708" s="43"/>
      <c r="M708" s="49">
        <v>342.5</v>
      </c>
      <c r="N708" s="49">
        <v>342.5</v>
      </c>
      <c r="O708" s="50" t="s">
        <v>1847</v>
      </c>
    </row>
    <row r="709" spans="1:15" ht="15.75">
      <c r="A709" s="43">
        <v>1148</v>
      </c>
      <c r="B709" s="45" t="s">
        <v>645</v>
      </c>
      <c r="C709" s="55" t="s">
        <v>2169</v>
      </c>
      <c r="D709" s="46" t="s">
        <v>646</v>
      </c>
      <c r="E709" s="46" t="s">
        <v>4573</v>
      </c>
      <c r="F709" s="47" t="s">
        <v>4417</v>
      </c>
      <c r="G709" s="46" t="s">
        <v>2170</v>
      </c>
      <c r="H709" s="113" t="s">
        <v>141</v>
      </c>
      <c r="I709" s="126"/>
      <c r="J709" s="167"/>
      <c r="K709" s="49"/>
      <c r="L709" s="69"/>
      <c r="M709" s="49"/>
      <c r="N709" s="58"/>
      <c r="O709" s="50"/>
    </row>
    <row r="710" spans="1:15" ht="16.5" thickBot="1">
      <c r="A710" s="6"/>
      <c r="B710" s="9"/>
      <c r="C710" s="12"/>
      <c r="D710" s="8"/>
      <c r="E710" s="8"/>
      <c r="F710" s="10"/>
      <c r="G710" s="8"/>
      <c r="H710" s="17"/>
      <c r="I710" s="18"/>
      <c r="J710" s="86"/>
      <c r="K710" s="18"/>
      <c r="L710" s="87"/>
      <c r="M710" s="24"/>
      <c r="N710" s="24"/>
      <c r="O710" s="7"/>
    </row>
    <row r="711" spans="1:15" ht="26.25" thickBot="1">
      <c r="A711" s="526" t="s">
        <v>140</v>
      </c>
      <c r="B711" s="527"/>
      <c r="C711" s="527"/>
      <c r="D711" s="527"/>
      <c r="E711" s="527"/>
      <c r="F711" s="527"/>
      <c r="G711" s="527"/>
      <c r="H711" s="527"/>
      <c r="I711" s="527"/>
      <c r="J711" s="527"/>
      <c r="K711" s="527"/>
      <c r="L711" s="527"/>
      <c r="M711" s="527"/>
      <c r="N711" s="527"/>
      <c r="O711" s="528"/>
    </row>
    <row r="712" ht="15.75">
      <c r="A712" s="91" t="s">
        <v>504</v>
      </c>
    </row>
    <row r="713" ht="23.25">
      <c r="A713" s="183" t="s">
        <v>214</v>
      </c>
    </row>
    <row r="714" spans="1:15" ht="47.25">
      <c r="A714" s="39" t="s">
        <v>2985</v>
      </c>
      <c r="B714" s="39" t="s">
        <v>580</v>
      </c>
      <c r="C714" s="39" t="s">
        <v>1930</v>
      </c>
      <c r="D714" s="40" t="s">
        <v>1931</v>
      </c>
      <c r="E714" s="40" t="s">
        <v>1932</v>
      </c>
      <c r="F714" s="40" t="s">
        <v>4276</v>
      </c>
      <c r="G714" s="40" t="s">
        <v>2986</v>
      </c>
      <c r="H714" s="41" t="s">
        <v>2800</v>
      </c>
      <c r="I714" s="41" t="s">
        <v>2361</v>
      </c>
      <c r="J714" s="41" t="s">
        <v>2987</v>
      </c>
      <c r="K714" s="42" t="s">
        <v>4613</v>
      </c>
      <c r="L714" s="39" t="s">
        <v>2988</v>
      </c>
      <c r="M714" s="42" t="s">
        <v>2801</v>
      </c>
      <c r="N714" s="42" t="s">
        <v>1933</v>
      </c>
      <c r="O714" s="39" t="s">
        <v>1929</v>
      </c>
    </row>
    <row r="715" spans="1:15" ht="15.75">
      <c r="A715" s="43">
        <v>830</v>
      </c>
      <c r="B715" s="45" t="s">
        <v>5277</v>
      </c>
      <c r="C715" s="55" t="s">
        <v>561</v>
      </c>
      <c r="D715" s="46" t="s">
        <v>5278</v>
      </c>
      <c r="E715" s="46" t="s">
        <v>4692</v>
      </c>
      <c r="F715" s="55" t="s">
        <v>4284</v>
      </c>
      <c r="G715" s="46" t="s">
        <v>563</v>
      </c>
      <c r="H715" s="48">
        <v>30</v>
      </c>
      <c r="I715" s="49">
        <v>4.59</v>
      </c>
      <c r="J715" s="68">
        <v>0.1</v>
      </c>
      <c r="K715" s="49">
        <f>SUM(I715*100)/110</f>
        <v>4.172727272727273</v>
      </c>
      <c r="L715" s="69">
        <v>0.5</v>
      </c>
      <c r="M715" s="49">
        <v>2.086</v>
      </c>
      <c r="N715" s="51">
        <f>(M715/H715)</f>
        <v>0.06953333333333332</v>
      </c>
      <c r="O715" s="50" t="s">
        <v>4472</v>
      </c>
    </row>
    <row r="716" spans="1:15" ht="31.5">
      <c r="A716" s="43">
        <v>831</v>
      </c>
      <c r="B716" s="45" t="s">
        <v>5277</v>
      </c>
      <c r="C716" s="55" t="s">
        <v>562</v>
      </c>
      <c r="D716" s="46" t="s">
        <v>5278</v>
      </c>
      <c r="E716" s="46" t="s">
        <v>5279</v>
      </c>
      <c r="F716" s="55" t="s">
        <v>4284</v>
      </c>
      <c r="G716" s="46" t="s">
        <v>564</v>
      </c>
      <c r="H716" s="48">
        <v>28</v>
      </c>
      <c r="I716" s="49">
        <v>8.31</v>
      </c>
      <c r="J716" s="68">
        <v>0.1</v>
      </c>
      <c r="K716" s="49">
        <f>SUM(I716*100)/110</f>
        <v>7.554545454545455</v>
      </c>
      <c r="L716" s="69">
        <v>0.5</v>
      </c>
      <c r="M716" s="49">
        <v>3.77</v>
      </c>
      <c r="N716" s="51">
        <f>(M716/H716)</f>
        <v>0.13464285714285715</v>
      </c>
      <c r="O716" s="50" t="s">
        <v>4472</v>
      </c>
    </row>
    <row r="717" spans="1:15" ht="31.5">
      <c r="A717" s="43">
        <v>1024</v>
      </c>
      <c r="B717" s="45" t="s">
        <v>4678</v>
      </c>
      <c r="C717" s="45" t="s">
        <v>565</v>
      </c>
      <c r="D717" s="46" t="s">
        <v>4679</v>
      </c>
      <c r="E717" s="46" t="s">
        <v>5186</v>
      </c>
      <c r="F717" s="55" t="s">
        <v>4284</v>
      </c>
      <c r="G717" s="46" t="s">
        <v>567</v>
      </c>
      <c r="H717" s="43">
        <v>10</v>
      </c>
      <c r="I717" s="49">
        <v>12.6399</v>
      </c>
      <c r="J717" s="68">
        <v>0.1</v>
      </c>
      <c r="K717" s="49">
        <f>SUM(I717*100)/110</f>
        <v>11.490818181818183</v>
      </c>
      <c r="L717" s="69">
        <v>0.7</v>
      </c>
      <c r="M717" s="49">
        <f>SUM(K717-(K717*L717))</f>
        <v>3.447245454545456</v>
      </c>
      <c r="N717" s="51">
        <f>(M717/H717)</f>
        <v>0.3447245454545456</v>
      </c>
      <c r="O717" s="50" t="s">
        <v>4472</v>
      </c>
    </row>
    <row r="718" spans="1:15" ht="15.75">
      <c r="A718" s="43">
        <v>1025</v>
      </c>
      <c r="B718" s="45" t="s">
        <v>4678</v>
      </c>
      <c r="C718" s="45" t="s">
        <v>566</v>
      </c>
      <c r="D718" s="46" t="s">
        <v>4679</v>
      </c>
      <c r="E718" s="46" t="s">
        <v>5342</v>
      </c>
      <c r="F718" s="55" t="s">
        <v>4284</v>
      </c>
      <c r="G718" s="46" t="s">
        <v>568</v>
      </c>
      <c r="H718" s="43">
        <v>14</v>
      </c>
      <c r="I718" s="49">
        <v>34.29</v>
      </c>
      <c r="J718" s="68">
        <v>0.1</v>
      </c>
      <c r="K718" s="49">
        <f>SUM(I718*100)/110</f>
        <v>31.172727272727272</v>
      </c>
      <c r="L718" s="69">
        <v>0.7</v>
      </c>
      <c r="M718" s="49">
        <f>SUM(K718-(K718*L718))</f>
        <v>9.351818181818182</v>
      </c>
      <c r="N718" s="51">
        <f>(M718/H718)</f>
        <v>0.667987012987013</v>
      </c>
      <c r="O718" s="50" t="s">
        <v>4472</v>
      </c>
    </row>
    <row r="719" spans="1:5" ht="15.75">
      <c r="A719" s="248" t="s">
        <v>5458</v>
      </c>
      <c r="E719" s="8"/>
    </row>
    <row r="720" spans="1:15" ht="15.75">
      <c r="A720" s="43">
        <v>1216</v>
      </c>
      <c r="B720" s="45" t="s">
        <v>3741</v>
      </c>
      <c r="C720" s="45" t="s">
        <v>4390</v>
      </c>
      <c r="D720" s="44" t="s">
        <v>3742</v>
      </c>
      <c r="E720" s="44" t="s">
        <v>3743</v>
      </c>
      <c r="F720" s="47" t="s">
        <v>2854</v>
      </c>
      <c r="G720" s="67" t="s">
        <v>4391</v>
      </c>
      <c r="H720" s="60">
        <v>14</v>
      </c>
      <c r="I720" s="49">
        <v>2.5299</v>
      </c>
      <c r="J720" s="68">
        <v>0.1</v>
      </c>
      <c r="K720" s="49">
        <f>SUM(I720*100)/110</f>
        <v>2.299909090909091</v>
      </c>
      <c r="L720" s="69">
        <v>0.5016</v>
      </c>
      <c r="M720" s="58">
        <f>SUM(K720-(K720*L720))</f>
        <v>1.1462746909090908</v>
      </c>
      <c r="N720" s="51">
        <f>(M720/H720)</f>
        <v>0.08187676363636363</v>
      </c>
      <c r="O720" s="50" t="s">
        <v>4472</v>
      </c>
    </row>
    <row r="721" spans="1:15" ht="15.75">
      <c r="A721" s="6" t="s">
        <v>66</v>
      </c>
      <c r="B721" s="11"/>
      <c r="C721" s="11"/>
      <c r="D721" s="9"/>
      <c r="E721" s="9"/>
      <c r="F721" s="10"/>
      <c r="G721" s="28"/>
      <c r="H721" s="29"/>
      <c r="I721" s="18"/>
      <c r="J721" s="86"/>
      <c r="K721" s="18"/>
      <c r="L721" s="87"/>
      <c r="M721" s="24"/>
      <c r="N721" s="19"/>
      <c r="O721" s="7"/>
    </row>
    <row r="722" spans="1:15" s="1" customFormat="1" ht="15.75">
      <c r="A722" s="43" t="s">
        <v>731</v>
      </c>
      <c r="B722" s="44" t="s">
        <v>1239</v>
      </c>
      <c r="C722" s="55" t="s">
        <v>1240</v>
      </c>
      <c r="D722" s="46" t="s">
        <v>1241</v>
      </c>
      <c r="E722" s="46" t="s">
        <v>1242</v>
      </c>
      <c r="F722" s="46" t="s">
        <v>1243</v>
      </c>
      <c r="G722" s="46" t="s">
        <v>1244</v>
      </c>
      <c r="H722" s="43">
        <v>28</v>
      </c>
      <c r="I722" s="49">
        <v>6.63</v>
      </c>
      <c r="J722" s="68">
        <v>0.1</v>
      </c>
      <c r="K722" s="58">
        <f>SUM(I722*100)/110</f>
        <v>6.027272727272727</v>
      </c>
      <c r="L722" s="157">
        <v>0.9999995</v>
      </c>
      <c r="M722" s="58">
        <f>SUM(K722-(K722*L722))</f>
        <v>3.0136363635691055E-06</v>
      </c>
      <c r="N722" s="184">
        <f>(M722/H722)</f>
        <v>1.0762987012746805E-07</v>
      </c>
      <c r="O722" s="50" t="s">
        <v>4472</v>
      </c>
    </row>
    <row r="723" spans="1:15" s="1" customFormat="1" ht="15.75">
      <c r="A723" s="43" t="s">
        <v>731</v>
      </c>
      <c r="B723" s="44" t="s">
        <v>1239</v>
      </c>
      <c r="C723" s="55" t="s">
        <v>1245</v>
      </c>
      <c r="D723" s="46" t="s">
        <v>1241</v>
      </c>
      <c r="E723" s="46" t="s">
        <v>2248</v>
      </c>
      <c r="F723" s="46" t="s">
        <v>1243</v>
      </c>
      <c r="G723" s="46" t="s">
        <v>1246</v>
      </c>
      <c r="H723" s="43">
        <v>28</v>
      </c>
      <c r="I723" s="49">
        <v>7.22</v>
      </c>
      <c r="J723" s="68">
        <v>0.1</v>
      </c>
      <c r="K723" s="58">
        <f>SUM(I723*100)/110</f>
        <v>6.5636363636363635</v>
      </c>
      <c r="L723" s="157">
        <v>0.9999996</v>
      </c>
      <c r="M723" s="58">
        <f>SUM(K723-(K723*L723))</f>
        <v>2.6254545453241462E-06</v>
      </c>
      <c r="N723" s="184">
        <f>(M723/H723)</f>
        <v>9.376623376157665E-08</v>
      </c>
      <c r="O723" s="50" t="s">
        <v>4472</v>
      </c>
    </row>
    <row r="724" spans="1:15" s="1" customFormat="1" ht="30" customHeight="1" thickBot="1">
      <c r="A724" s="6"/>
      <c r="B724" s="9"/>
      <c r="C724" s="12"/>
      <c r="D724" s="8"/>
      <c r="E724" s="8"/>
      <c r="F724" s="8"/>
      <c r="G724" s="8"/>
      <c r="H724" s="6"/>
      <c r="I724" s="18"/>
      <c r="J724" s="86"/>
      <c r="K724" s="24"/>
      <c r="L724" s="272"/>
      <c r="M724" s="24"/>
      <c r="N724" s="480"/>
      <c r="O724" s="7"/>
    </row>
    <row r="725" spans="1:15" s="1" customFormat="1" ht="26.25" thickBot="1">
      <c r="A725" s="526" t="s">
        <v>5039</v>
      </c>
      <c r="B725" s="527"/>
      <c r="C725" s="527"/>
      <c r="D725" s="527"/>
      <c r="E725" s="527"/>
      <c r="F725" s="527"/>
      <c r="G725" s="527"/>
      <c r="H725" s="527"/>
      <c r="I725" s="527"/>
      <c r="J725" s="527"/>
      <c r="K725" s="527"/>
      <c r="L725" s="527"/>
      <c r="M725" s="527"/>
      <c r="N725" s="527"/>
      <c r="O725" s="528"/>
    </row>
    <row r="726" spans="1:14" s="1" customFormat="1" ht="15.75">
      <c r="A726" s="91" t="s">
        <v>505</v>
      </c>
      <c r="N726" s="78"/>
    </row>
    <row r="727" spans="1:14" s="1" customFormat="1" ht="23.25">
      <c r="A727" s="183" t="s">
        <v>195</v>
      </c>
      <c r="N727" s="78"/>
    </row>
    <row r="728" spans="1:15" s="1" customFormat="1" ht="47.25">
      <c r="A728" s="39" t="s">
        <v>2985</v>
      </c>
      <c r="B728" s="39" t="s">
        <v>580</v>
      </c>
      <c r="C728" s="39" t="s">
        <v>1930</v>
      </c>
      <c r="D728" s="40" t="s">
        <v>1931</v>
      </c>
      <c r="E728" s="40" t="s">
        <v>1932</v>
      </c>
      <c r="F728" s="40" t="s">
        <v>4276</v>
      </c>
      <c r="G728" s="40" t="s">
        <v>2986</v>
      </c>
      <c r="H728" s="41" t="s">
        <v>2800</v>
      </c>
      <c r="I728" s="41" t="s">
        <v>2361</v>
      </c>
      <c r="J728" s="41" t="s">
        <v>2987</v>
      </c>
      <c r="K728" s="42" t="s">
        <v>4613</v>
      </c>
      <c r="L728" s="39" t="s">
        <v>2988</v>
      </c>
      <c r="M728" s="42" t="s">
        <v>2801</v>
      </c>
      <c r="N728" s="42" t="s">
        <v>1933</v>
      </c>
      <c r="O728" s="39" t="s">
        <v>1929</v>
      </c>
    </row>
    <row r="729" spans="1:15" s="1" customFormat="1" ht="31.5">
      <c r="A729" s="43">
        <v>119</v>
      </c>
      <c r="B729" s="45" t="s">
        <v>660</v>
      </c>
      <c r="C729" s="45" t="s">
        <v>5042</v>
      </c>
      <c r="D729" s="46" t="s">
        <v>2446</v>
      </c>
      <c r="E729" s="46" t="s">
        <v>533</v>
      </c>
      <c r="F729" s="47" t="s">
        <v>3409</v>
      </c>
      <c r="G729" s="47" t="s">
        <v>5460</v>
      </c>
      <c r="H729" s="48">
        <v>1</v>
      </c>
      <c r="I729" s="49">
        <v>10</v>
      </c>
      <c r="J729" s="68">
        <v>0.1</v>
      </c>
      <c r="K729" s="49">
        <f>SUM(I729*100)/110</f>
        <v>9.090909090909092</v>
      </c>
      <c r="L729" s="69">
        <v>0.5</v>
      </c>
      <c r="M729" s="49">
        <f>SUM(K729-(K729*L729))</f>
        <v>4.545454545454546</v>
      </c>
      <c r="N729" s="58">
        <f>(M729/H729)</f>
        <v>4.545454545454546</v>
      </c>
      <c r="O729" s="50" t="s">
        <v>1773</v>
      </c>
    </row>
    <row r="730" spans="1:15" s="1" customFormat="1" ht="31.5">
      <c r="A730" s="43">
        <v>118</v>
      </c>
      <c r="B730" s="45" t="s">
        <v>660</v>
      </c>
      <c r="C730" s="45" t="s">
        <v>5041</v>
      </c>
      <c r="D730" s="46" t="s">
        <v>2446</v>
      </c>
      <c r="E730" s="46" t="s">
        <v>532</v>
      </c>
      <c r="F730" s="47" t="s">
        <v>3409</v>
      </c>
      <c r="G730" s="47" t="s">
        <v>5459</v>
      </c>
      <c r="H730" s="48">
        <v>1</v>
      </c>
      <c r="I730" s="49">
        <v>8</v>
      </c>
      <c r="J730" s="68">
        <v>0.1</v>
      </c>
      <c r="K730" s="49">
        <f>SUM(I730*100)/110</f>
        <v>7.2727272727272725</v>
      </c>
      <c r="L730" s="69">
        <v>0.5</v>
      </c>
      <c r="M730" s="49">
        <f>SUM(K730-(K730*L730))</f>
        <v>3.6363636363636362</v>
      </c>
      <c r="N730" s="58">
        <f>(M730/H730)</f>
        <v>3.6363636363636362</v>
      </c>
      <c r="O730" s="50" t="s">
        <v>1773</v>
      </c>
    </row>
    <row r="731" spans="1:15" s="1" customFormat="1" ht="16.5" thickBot="1">
      <c r="A731" s="6"/>
      <c r="B731" s="11"/>
      <c r="C731" s="11"/>
      <c r="D731" s="8"/>
      <c r="E731" s="8"/>
      <c r="F731" s="10"/>
      <c r="G731" s="10"/>
      <c r="H731" s="17"/>
      <c r="I731" s="30"/>
      <c r="J731" s="36"/>
      <c r="K731" s="30"/>
      <c r="L731" s="37"/>
      <c r="M731" s="30"/>
      <c r="N731" s="32"/>
      <c r="O731" s="22"/>
    </row>
    <row r="732" spans="1:15" s="1" customFormat="1" ht="26.25" thickBot="1">
      <c r="A732" s="526" t="s">
        <v>986</v>
      </c>
      <c r="B732" s="527"/>
      <c r="C732" s="527"/>
      <c r="D732" s="527"/>
      <c r="E732" s="527"/>
      <c r="F732" s="527"/>
      <c r="G732" s="527"/>
      <c r="H732" s="527"/>
      <c r="I732" s="527"/>
      <c r="J732" s="527"/>
      <c r="K732" s="527"/>
      <c r="L732" s="527"/>
      <c r="M732" s="527"/>
      <c r="N732" s="527"/>
      <c r="O732" s="528"/>
    </row>
    <row r="733" spans="1:15" s="1" customFormat="1" ht="15.75">
      <c r="A733" s="92" t="s">
        <v>506</v>
      </c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s="1" customFormat="1" ht="23.25">
      <c r="A734" s="183" t="s">
        <v>215</v>
      </c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s="1" customFormat="1" ht="47.25">
      <c r="A735" s="39" t="s">
        <v>2985</v>
      </c>
      <c r="B735" s="39" t="s">
        <v>580</v>
      </c>
      <c r="C735" s="39" t="s">
        <v>1930</v>
      </c>
      <c r="D735" s="40" t="s">
        <v>1931</v>
      </c>
      <c r="E735" s="40" t="s">
        <v>1932</v>
      </c>
      <c r="F735" s="40" t="s">
        <v>719</v>
      </c>
      <c r="G735" s="40" t="s">
        <v>2986</v>
      </c>
      <c r="H735" s="41" t="s">
        <v>2800</v>
      </c>
      <c r="I735" s="41" t="s">
        <v>2361</v>
      </c>
      <c r="J735" s="41" t="s">
        <v>2987</v>
      </c>
      <c r="K735" s="42" t="s">
        <v>4613</v>
      </c>
      <c r="L735" s="39" t="s">
        <v>2988</v>
      </c>
      <c r="M735" s="42" t="s">
        <v>2801</v>
      </c>
      <c r="N735" s="42" t="s">
        <v>1933</v>
      </c>
      <c r="O735" s="39" t="s">
        <v>1929</v>
      </c>
    </row>
    <row r="736" spans="1:15" s="1" customFormat="1" ht="15.75">
      <c r="A736" s="43">
        <v>26</v>
      </c>
      <c r="B736" s="44" t="s">
        <v>2119</v>
      </c>
      <c r="C736" s="55" t="s">
        <v>987</v>
      </c>
      <c r="D736" s="46" t="s">
        <v>2120</v>
      </c>
      <c r="E736" s="46" t="s">
        <v>4055</v>
      </c>
      <c r="F736" s="46" t="s">
        <v>988</v>
      </c>
      <c r="G736" s="46" t="s">
        <v>989</v>
      </c>
      <c r="H736" s="43">
        <v>60</v>
      </c>
      <c r="I736" s="49">
        <v>4.29</v>
      </c>
      <c r="J736" s="68">
        <v>0.1</v>
      </c>
      <c r="K736" s="58">
        <f>SUM(I736*100)/110</f>
        <v>3.9</v>
      </c>
      <c r="L736" s="69">
        <v>0.5</v>
      </c>
      <c r="M736" s="58">
        <f>SUM(K736-(K736*L736))</f>
        <v>1.95</v>
      </c>
      <c r="N736" s="51">
        <f>(M736/H736)</f>
        <v>0.0325</v>
      </c>
      <c r="O736" s="50" t="s">
        <v>4472</v>
      </c>
    </row>
    <row r="737" spans="1:15" s="1" customFormat="1" ht="15.75">
      <c r="A737" s="43">
        <v>27</v>
      </c>
      <c r="B737" s="44" t="s">
        <v>2119</v>
      </c>
      <c r="C737" s="55" t="s">
        <v>990</v>
      </c>
      <c r="D737" s="46" t="s">
        <v>2120</v>
      </c>
      <c r="E737" s="46" t="s">
        <v>631</v>
      </c>
      <c r="F737" s="46" t="s">
        <v>988</v>
      </c>
      <c r="G737" s="46" t="s">
        <v>991</v>
      </c>
      <c r="H737" s="43">
        <v>50</v>
      </c>
      <c r="I737" s="49">
        <v>5.33</v>
      </c>
      <c r="J737" s="68">
        <v>0.1</v>
      </c>
      <c r="K737" s="58">
        <f>SUM(I737*100)/110</f>
        <v>4.845454545454546</v>
      </c>
      <c r="L737" s="69">
        <v>0.5</v>
      </c>
      <c r="M737" s="58">
        <f>SUM(K737-(K737*L737))</f>
        <v>2.422727272727273</v>
      </c>
      <c r="N737" s="54">
        <f>(M737/H737)</f>
        <v>0.04845454545454546</v>
      </c>
      <c r="O737" s="50" t="s">
        <v>4472</v>
      </c>
    </row>
    <row r="738" spans="1:15" s="1" customFormat="1" ht="15.75">
      <c r="A738" s="43">
        <v>28</v>
      </c>
      <c r="B738" s="44" t="s">
        <v>2119</v>
      </c>
      <c r="C738" s="55" t="s">
        <v>992</v>
      </c>
      <c r="D738" s="46" t="s">
        <v>993</v>
      </c>
      <c r="E738" s="46" t="s">
        <v>517</v>
      </c>
      <c r="F738" s="46" t="s">
        <v>988</v>
      </c>
      <c r="G738" s="46" t="s">
        <v>994</v>
      </c>
      <c r="H738" s="43">
        <v>5</v>
      </c>
      <c r="I738" s="49">
        <v>2.939</v>
      </c>
      <c r="J738" s="68">
        <v>0.1</v>
      </c>
      <c r="K738" s="58">
        <f>SUM(I738*100)/110</f>
        <v>2.6718181818181814</v>
      </c>
      <c r="L738" s="69">
        <v>0.5</v>
      </c>
      <c r="M738" s="58">
        <f>SUM(K738-(K738*L738))</f>
        <v>1.3359090909090907</v>
      </c>
      <c r="N738" s="54">
        <v>0.26727</v>
      </c>
      <c r="O738" s="50" t="s">
        <v>4472</v>
      </c>
    </row>
    <row r="739" spans="1:15" s="1" customFormat="1" ht="16.5" thickBot="1">
      <c r="A739" s="6"/>
      <c r="B739" s="11"/>
      <c r="C739" s="11"/>
      <c r="D739" s="8"/>
      <c r="E739" s="8"/>
      <c r="F739" s="10"/>
      <c r="G739" s="10"/>
      <c r="H739" s="17"/>
      <c r="I739" s="30"/>
      <c r="J739" s="36"/>
      <c r="K739" s="30"/>
      <c r="L739" s="37"/>
      <c r="M739" s="30"/>
      <c r="N739" s="32"/>
      <c r="O739" s="22"/>
    </row>
    <row r="740" spans="1:15" s="1" customFormat="1" ht="26.25" thickBot="1">
      <c r="A740" s="526" t="s">
        <v>4508</v>
      </c>
      <c r="B740" s="527"/>
      <c r="C740" s="527"/>
      <c r="D740" s="527"/>
      <c r="E740" s="527"/>
      <c r="F740" s="527"/>
      <c r="G740" s="527"/>
      <c r="H740" s="527"/>
      <c r="I740" s="527"/>
      <c r="J740" s="527"/>
      <c r="K740" s="527"/>
      <c r="L740" s="527"/>
      <c r="M740" s="527"/>
      <c r="N740" s="527"/>
      <c r="O740" s="528"/>
    </row>
    <row r="741" spans="1:14" s="1" customFormat="1" ht="15.75">
      <c r="A741" s="91" t="s">
        <v>507</v>
      </c>
      <c r="N741" s="78"/>
    </row>
    <row r="742" spans="1:14" s="1" customFormat="1" ht="23.25">
      <c r="A742" s="183" t="s">
        <v>216</v>
      </c>
      <c r="N742" s="78"/>
    </row>
    <row r="743" spans="1:15" s="1" customFormat="1" ht="47.25">
      <c r="A743" s="39" t="s">
        <v>2985</v>
      </c>
      <c r="B743" s="39" t="s">
        <v>580</v>
      </c>
      <c r="C743" s="39" t="s">
        <v>1930</v>
      </c>
      <c r="D743" s="40" t="s">
        <v>1931</v>
      </c>
      <c r="E743" s="40" t="s">
        <v>1932</v>
      </c>
      <c r="F743" s="40" t="s">
        <v>4276</v>
      </c>
      <c r="G743" s="40" t="s">
        <v>2986</v>
      </c>
      <c r="H743" s="41" t="s">
        <v>2800</v>
      </c>
      <c r="I743" s="41" t="s">
        <v>2361</v>
      </c>
      <c r="J743" s="41" t="s">
        <v>2987</v>
      </c>
      <c r="K743" s="42" t="s">
        <v>4613</v>
      </c>
      <c r="L743" s="39" t="s">
        <v>2988</v>
      </c>
      <c r="M743" s="42" t="s">
        <v>2801</v>
      </c>
      <c r="N743" s="42" t="s">
        <v>1933</v>
      </c>
      <c r="O743" s="39" t="s">
        <v>1929</v>
      </c>
    </row>
    <row r="744" spans="1:15" s="1" customFormat="1" ht="31.5">
      <c r="A744" s="43">
        <v>702</v>
      </c>
      <c r="B744" s="44" t="s">
        <v>2215</v>
      </c>
      <c r="C744" s="55" t="s">
        <v>4662</v>
      </c>
      <c r="D744" s="46" t="s">
        <v>2219</v>
      </c>
      <c r="E744" s="46" t="s">
        <v>591</v>
      </c>
      <c r="F744" s="46" t="s">
        <v>5560</v>
      </c>
      <c r="G744" s="47" t="s">
        <v>4664</v>
      </c>
      <c r="H744" s="43">
        <v>6</v>
      </c>
      <c r="I744" s="290">
        <v>4.81001</v>
      </c>
      <c r="J744" s="291">
        <v>0.1</v>
      </c>
      <c r="K744" s="290">
        <f>SUM(I744*100)/110</f>
        <v>4.372736363636364</v>
      </c>
      <c r="L744" s="337">
        <v>0.716543</v>
      </c>
      <c r="M744" s="85">
        <f>SUM(K744-(K744*L744))</f>
        <v>1.2394827314272727</v>
      </c>
      <c r="N744" s="292">
        <f>(M744/H744)</f>
        <v>0.2065804552378788</v>
      </c>
      <c r="O744" s="50" t="s">
        <v>4472</v>
      </c>
    </row>
    <row r="745" spans="1:15" s="1" customFormat="1" ht="15.75">
      <c r="A745" s="43">
        <v>227</v>
      </c>
      <c r="B745" s="44" t="s">
        <v>2204</v>
      </c>
      <c r="C745" s="45" t="s">
        <v>4148</v>
      </c>
      <c r="D745" s="46" t="s">
        <v>2205</v>
      </c>
      <c r="E745" s="46" t="s">
        <v>2206</v>
      </c>
      <c r="F745" s="47" t="s">
        <v>5560</v>
      </c>
      <c r="G745" s="72" t="s">
        <v>4149</v>
      </c>
      <c r="H745" s="43">
        <v>30</v>
      </c>
      <c r="I745" s="290">
        <v>20</v>
      </c>
      <c r="J745" s="291">
        <v>0.1</v>
      </c>
      <c r="K745" s="290">
        <f>SUM(I745*100)/110</f>
        <v>18.181818181818183</v>
      </c>
      <c r="L745" s="83">
        <v>0.6335845</v>
      </c>
      <c r="M745" s="290">
        <f>SUM(K745-(K745*L745))</f>
        <v>6.662100000000001</v>
      </c>
      <c r="N745" s="292">
        <f>(M745/H745)</f>
        <v>0.22207000000000002</v>
      </c>
      <c r="O745" s="50" t="s">
        <v>1773</v>
      </c>
    </row>
    <row r="746" spans="1:15" s="1" customFormat="1" ht="15.75">
      <c r="A746" s="43">
        <v>228</v>
      </c>
      <c r="B746" s="44" t="s">
        <v>2204</v>
      </c>
      <c r="C746" s="45" t="s">
        <v>4150</v>
      </c>
      <c r="D746" s="46" t="s">
        <v>2205</v>
      </c>
      <c r="E746" s="46" t="s">
        <v>2207</v>
      </c>
      <c r="F746" s="47" t="s">
        <v>5560</v>
      </c>
      <c r="G746" s="72" t="s">
        <v>4151</v>
      </c>
      <c r="H746" s="43">
        <v>6</v>
      </c>
      <c r="I746" s="290">
        <v>8.1</v>
      </c>
      <c r="J746" s="291">
        <v>0.1</v>
      </c>
      <c r="K746" s="290">
        <f>SUM(I746*100)/110</f>
        <v>7.363636363636363</v>
      </c>
      <c r="L746" s="337">
        <v>0.6007407</v>
      </c>
      <c r="M746" s="290">
        <f>SUM(K746-(K746*L746))</f>
        <v>2.9400002999999995</v>
      </c>
      <c r="N746" s="293">
        <f>(M746/H746)</f>
        <v>0.4900000499999999</v>
      </c>
      <c r="O746" s="50" t="s">
        <v>1773</v>
      </c>
    </row>
    <row r="747" spans="1:15" s="1" customFormat="1" ht="32.25" thickBot="1">
      <c r="A747" s="300">
        <v>701</v>
      </c>
      <c r="B747" s="461" t="s">
        <v>2215</v>
      </c>
      <c r="C747" s="297" t="s">
        <v>4661</v>
      </c>
      <c r="D747" s="298" t="s">
        <v>2219</v>
      </c>
      <c r="E747" s="298" t="s">
        <v>2220</v>
      </c>
      <c r="F747" s="298" t="s">
        <v>5560</v>
      </c>
      <c r="G747" s="463" t="s">
        <v>4663</v>
      </c>
      <c r="H747" s="465">
        <v>30</v>
      </c>
      <c r="I747" s="466">
        <v>4.75</v>
      </c>
      <c r="J747" s="467">
        <v>0.1</v>
      </c>
      <c r="K747" s="466">
        <f>SUM(I747*100)/110</f>
        <v>4.318181818181818</v>
      </c>
      <c r="L747" s="475">
        <v>0.5831579</v>
      </c>
      <c r="M747" s="469">
        <f>SUM(K747-(K747*L747))</f>
        <v>1.7999999772727273</v>
      </c>
      <c r="N747" s="471">
        <f>(M747/H747)</f>
        <v>0.059999999242424246</v>
      </c>
      <c r="O747" s="305" t="s">
        <v>4472</v>
      </c>
    </row>
    <row r="748" spans="1:15" s="1" customFormat="1" ht="24" thickBot="1">
      <c r="A748" s="525" t="s">
        <v>999</v>
      </c>
      <c r="B748" s="523"/>
      <c r="C748" s="523"/>
      <c r="D748" s="523"/>
      <c r="E748" s="523"/>
      <c r="F748" s="523"/>
      <c r="G748" s="523"/>
      <c r="H748" s="523"/>
      <c r="I748" s="523"/>
      <c r="J748" s="523"/>
      <c r="K748" s="523"/>
      <c r="L748" s="523"/>
      <c r="M748" s="523"/>
      <c r="N748" s="523"/>
      <c r="O748" s="503"/>
    </row>
    <row r="749" spans="1:15" ht="15.75">
      <c r="A749" s="20" t="s">
        <v>508</v>
      </c>
      <c r="B749" s="253"/>
      <c r="C749" s="253"/>
      <c r="D749" s="253"/>
      <c r="E749" s="253"/>
      <c r="F749" s="253"/>
      <c r="G749" s="263"/>
      <c r="H749" s="91"/>
      <c r="I749" s="91"/>
      <c r="J749" s="91"/>
      <c r="K749" s="91"/>
      <c r="L749" s="91"/>
      <c r="M749" s="91"/>
      <c r="N749" s="91"/>
      <c r="O749" s="91"/>
    </row>
    <row r="750" spans="1:15" s="1" customFormat="1" ht="23.25">
      <c r="A750" s="183" t="s">
        <v>216</v>
      </c>
      <c r="B750" s="253"/>
      <c r="C750" s="253"/>
      <c r="D750" s="253"/>
      <c r="E750" s="253"/>
      <c r="F750" s="253"/>
      <c r="G750" s="263"/>
      <c r="H750" s="91"/>
      <c r="I750" s="91"/>
      <c r="J750" s="91"/>
      <c r="K750" s="91"/>
      <c r="L750" s="91"/>
      <c r="M750" s="91"/>
      <c r="N750" s="91"/>
      <c r="O750" s="91"/>
    </row>
    <row r="751" spans="1:15" s="1" customFormat="1" ht="47.25">
      <c r="A751" s="129" t="s">
        <v>735</v>
      </c>
      <c r="B751" s="129" t="s">
        <v>580</v>
      </c>
      <c r="C751" s="129" t="s">
        <v>1930</v>
      </c>
      <c r="D751" s="129" t="s">
        <v>1931</v>
      </c>
      <c r="E751" s="130" t="s">
        <v>736</v>
      </c>
      <c r="F751" s="129" t="s">
        <v>737</v>
      </c>
      <c r="G751" s="129" t="s">
        <v>738</v>
      </c>
      <c r="H751" s="130" t="s">
        <v>2800</v>
      </c>
      <c r="I751" s="130" t="s">
        <v>739</v>
      </c>
      <c r="J751" s="129" t="s">
        <v>2987</v>
      </c>
      <c r="K751" s="130" t="s">
        <v>740</v>
      </c>
      <c r="L751" s="129" t="s">
        <v>2988</v>
      </c>
      <c r="M751" s="130" t="s">
        <v>741</v>
      </c>
      <c r="N751" s="130" t="s">
        <v>742</v>
      </c>
      <c r="O751" s="129" t="s">
        <v>1929</v>
      </c>
    </row>
    <row r="752" spans="1:15" s="16" customFormat="1" ht="19.5">
      <c r="A752" s="151" t="s">
        <v>995</v>
      </c>
      <c r="B752" s="132" t="s">
        <v>5403</v>
      </c>
      <c r="C752" s="159" t="s">
        <v>5051</v>
      </c>
      <c r="D752" s="134" t="s">
        <v>996</v>
      </c>
      <c r="E752" s="134" t="s">
        <v>997</v>
      </c>
      <c r="F752" s="135"/>
      <c r="G752" s="129" t="s">
        <v>998</v>
      </c>
      <c r="H752" s="136">
        <v>56</v>
      </c>
      <c r="I752" s="142">
        <v>2825.85</v>
      </c>
      <c r="J752" s="137">
        <v>0.1</v>
      </c>
      <c r="K752" s="153">
        <v>2568.95455</v>
      </c>
      <c r="L752" s="160">
        <v>0.5095281</v>
      </c>
      <c r="M752" s="142">
        <f>SUM(K752)-(K752*L752)</f>
        <v>1260.000019152145</v>
      </c>
      <c r="N752" s="142">
        <f>SUM(M752/H752)</f>
        <v>22.500000342002586</v>
      </c>
      <c r="O752" s="110" t="s">
        <v>1771</v>
      </c>
    </row>
    <row r="753" spans="1:15" s="16" customFormat="1" ht="16.5" thickBot="1">
      <c r="A753" s="6"/>
      <c r="B753" s="9"/>
      <c r="C753" s="12"/>
      <c r="D753" s="8"/>
      <c r="E753" s="8"/>
      <c r="F753" s="8"/>
      <c r="G753" s="10"/>
      <c r="H753" s="17"/>
      <c r="I753" s="30"/>
      <c r="J753" s="36"/>
      <c r="K753" s="30"/>
      <c r="L753" s="262"/>
      <c r="M753" s="32"/>
      <c r="N753" s="31"/>
      <c r="O753" s="7"/>
    </row>
    <row r="754" spans="1:15" s="16" customFormat="1" ht="26.25" thickBot="1">
      <c r="A754" s="526" t="s">
        <v>4509</v>
      </c>
      <c r="B754" s="527"/>
      <c r="C754" s="527"/>
      <c r="D754" s="527"/>
      <c r="E754" s="527"/>
      <c r="F754" s="527"/>
      <c r="G754" s="527"/>
      <c r="H754" s="527"/>
      <c r="I754" s="527"/>
      <c r="J754" s="527"/>
      <c r="K754" s="527"/>
      <c r="L754" s="527"/>
      <c r="M754" s="527"/>
      <c r="N754" s="527"/>
      <c r="O754" s="528"/>
    </row>
    <row r="755" spans="1:15" s="16" customFormat="1" ht="15.75">
      <c r="A755" s="91" t="s">
        <v>411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78"/>
      <c r="O755" s="1"/>
    </row>
    <row r="756" spans="1:15" s="16" customFormat="1" ht="23.25">
      <c r="A756" s="183" t="s">
        <v>217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78"/>
      <c r="O756" s="1"/>
    </row>
    <row r="757" spans="1:15" s="16" customFormat="1" ht="47.25">
      <c r="A757" s="39" t="s">
        <v>2985</v>
      </c>
      <c r="B757" s="39" t="s">
        <v>580</v>
      </c>
      <c r="C757" s="39" t="s">
        <v>1930</v>
      </c>
      <c r="D757" s="40" t="s">
        <v>1931</v>
      </c>
      <c r="E757" s="40" t="s">
        <v>1932</v>
      </c>
      <c r="F757" s="40" t="s">
        <v>4276</v>
      </c>
      <c r="G757" s="40" t="s">
        <v>2986</v>
      </c>
      <c r="H757" s="41" t="s">
        <v>2800</v>
      </c>
      <c r="I757" s="41" t="s">
        <v>2361</v>
      </c>
      <c r="J757" s="41" t="s">
        <v>2987</v>
      </c>
      <c r="K757" s="42" t="s">
        <v>4613</v>
      </c>
      <c r="L757" s="39" t="s">
        <v>2988</v>
      </c>
      <c r="M757" s="42" t="s">
        <v>2801</v>
      </c>
      <c r="N757" s="42" t="s">
        <v>1933</v>
      </c>
      <c r="O757" s="39" t="s">
        <v>1929</v>
      </c>
    </row>
    <row r="758" spans="1:15" s="16" customFormat="1" ht="31.5">
      <c r="A758" s="43">
        <v>1221</v>
      </c>
      <c r="B758" s="44" t="s">
        <v>4801</v>
      </c>
      <c r="C758" s="45" t="s">
        <v>3464</v>
      </c>
      <c r="D758" s="46" t="s">
        <v>4802</v>
      </c>
      <c r="E758" s="46" t="s">
        <v>3600</v>
      </c>
      <c r="F758" s="47" t="s">
        <v>3556</v>
      </c>
      <c r="G758" s="264" t="s">
        <v>673</v>
      </c>
      <c r="H758" s="60">
        <v>5</v>
      </c>
      <c r="I758" s="60" t="s">
        <v>5604</v>
      </c>
      <c r="J758" s="68">
        <v>0.1</v>
      </c>
      <c r="K758" s="60" t="s">
        <v>5604</v>
      </c>
      <c r="L758" s="60"/>
      <c r="M758" s="290">
        <v>1.16</v>
      </c>
      <c r="N758" s="293">
        <f>SUM(M758/H758)</f>
        <v>0.23199999999999998</v>
      </c>
      <c r="O758" s="179" t="s">
        <v>4472</v>
      </c>
    </row>
    <row r="759" spans="1:15" ht="15.75">
      <c r="A759" s="43">
        <v>1222</v>
      </c>
      <c r="B759" s="44" t="s">
        <v>4801</v>
      </c>
      <c r="C759" s="45" t="s">
        <v>3465</v>
      </c>
      <c r="D759" s="46" t="s">
        <v>4802</v>
      </c>
      <c r="E759" s="46" t="s">
        <v>4293</v>
      </c>
      <c r="F759" s="47" t="s">
        <v>3556</v>
      </c>
      <c r="G759" s="264" t="s">
        <v>674</v>
      </c>
      <c r="H759" s="60">
        <v>1</v>
      </c>
      <c r="I759" s="60" t="s">
        <v>5604</v>
      </c>
      <c r="J759" s="68">
        <v>0.1</v>
      </c>
      <c r="K759" s="60" t="s">
        <v>5604</v>
      </c>
      <c r="L759" s="60"/>
      <c r="M759" s="49">
        <v>1.05</v>
      </c>
      <c r="N759" s="58">
        <v>1.05</v>
      </c>
      <c r="O759" s="179" t="s">
        <v>4472</v>
      </c>
    </row>
    <row r="760" spans="1:15" ht="31.5">
      <c r="A760" s="43" t="s">
        <v>4373</v>
      </c>
      <c r="B760" s="44" t="s">
        <v>4801</v>
      </c>
      <c r="C760" s="45" t="s">
        <v>3461</v>
      </c>
      <c r="D760" s="46" t="s">
        <v>4802</v>
      </c>
      <c r="E760" s="52" t="s">
        <v>4007</v>
      </c>
      <c r="F760" s="47" t="s">
        <v>3556</v>
      </c>
      <c r="G760" s="264" t="s">
        <v>4298</v>
      </c>
      <c r="H760" s="60">
        <v>20</v>
      </c>
      <c r="I760" s="60" t="s">
        <v>5604</v>
      </c>
      <c r="J760" s="68">
        <v>0.1</v>
      </c>
      <c r="K760" s="60" t="s">
        <v>5604</v>
      </c>
      <c r="L760" s="60"/>
      <c r="M760" s="49">
        <v>1.68</v>
      </c>
      <c r="N760" s="54">
        <v>0.08442</v>
      </c>
      <c r="O760" s="179" t="s">
        <v>4472</v>
      </c>
    </row>
    <row r="761" spans="1:15" ht="31.5">
      <c r="A761" s="43" t="s">
        <v>4374</v>
      </c>
      <c r="B761" s="44" t="s">
        <v>4801</v>
      </c>
      <c r="C761" s="45" t="s">
        <v>3462</v>
      </c>
      <c r="D761" s="46" t="s">
        <v>4802</v>
      </c>
      <c r="E761" s="52" t="s">
        <v>4008</v>
      </c>
      <c r="F761" s="47" t="s">
        <v>3556</v>
      </c>
      <c r="G761" s="264" t="s">
        <v>5770</v>
      </c>
      <c r="H761" s="60">
        <v>10</v>
      </c>
      <c r="I761" s="60" t="s">
        <v>5604</v>
      </c>
      <c r="J761" s="68">
        <v>0.1</v>
      </c>
      <c r="K761" s="60" t="s">
        <v>5604</v>
      </c>
      <c r="L761" s="60"/>
      <c r="M761" s="290">
        <v>2.2</v>
      </c>
      <c r="N761" s="293">
        <f>SUM(M761/H761)</f>
        <v>0.22000000000000003</v>
      </c>
      <c r="O761" s="179" t="s">
        <v>4472</v>
      </c>
    </row>
    <row r="762" spans="1:15" s="1" customFormat="1" ht="31.5">
      <c r="A762" s="43" t="s">
        <v>4375</v>
      </c>
      <c r="B762" s="44" t="s">
        <v>4801</v>
      </c>
      <c r="C762" s="45" t="s">
        <v>3463</v>
      </c>
      <c r="D762" s="46" t="s">
        <v>4802</v>
      </c>
      <c r="E762" s="52" t="s">
        <v>3530</v>
      </c>
      <c r="F762" s="47" t="s">
        <v>3556</v>
      </c>
      <c r="G762" s="264" t="s">
        <v>5771</v>
      </c>
      <c r="H762" s="60">
        <v>10</v>
      </c>
      <c r="I762" s="60" t="s">
        <v>5604</v>
      </c>
      <c r="J762" s="68">
        <v>0.1</v>
      </c>
      <c r="K762" s="60" t="s">
        <v>5604</v>
      </c>
      <c r="L762" s="60"/>
      <c r="M762" s="49">
        <v>2.85</v>
      </c>
      <c r="N762" s="54">
        <f>SUM(M762/H762)</f>
        <v>0.28500000000000003</v>
      </c>
      <c r="O762" s="179" t="s">
        <v>4472</v>
      </c>
    </row>
    <row r="763" spans="1:15" s="4" customFormat="1" ht="15.75">
      <c r="A763" s="43">
        <v>341</v>
      </c>
      <c r="B763" s="44" t="s">
        <v>4955</v>
      </c>
      <c r="C763" s="45" t="s">
        <v>4268</v>
      </c>
      <c r="D763" s="46" t="s">
        <v>4956</v>
      </c>
      <c r="E763" s="46" t="s">
        <v>3332</v>
      </c>
      <c r="F763" s="47" t="s">
        <v>3556</v>
      </c>
      <c r="G763" s="47" t="s">
        <v>4269</v>
      </c>
      <c r="H763" s="48">
        <v>50</v>
      </c>
      <c r="I763" s="49">
        <v>8.894</v>
      </c>
      <c r="J763" s="68">
        <v>0.1</v>
      </c>
      <c r="K763" s="49">
        <f aca="true" t="shared" si="60" ref="K763:K769">SUM(I763*100)/110</f>
        <v>8.085454545454546</v>
      </c>
      <c r="L763" s="69">
        <v>0.5</v>
      </c>
      <c r="M763" s="49">
        <v>3.84</v>
      </c>
      <c r="N763" s="54">
        <v>0.0769</v>
      </c>
      <c r="O763" s="50" t="s">
        <v>4472</v>
      </c>
    </row>
    <row r="764" spans="1:15" s="4" customFormat="1" ht="15.75">
      <c r="A764" s="43">
        <v>182</v>
      </c>
      <c r="B764" s="44" t="s">
        <v>4943</v>
      </c>
      <c r="C764" s="55" t="s">
        <v>5388</v>
      </c>
      <c r="D764" s="46" t="s">
        <v>4944</v>
      </c>
      <c r="E764" s="46" t="s">
        <v>4945</v>
      </c>
      <c r="F764" s="47" t="s">
        <v>3556</v>
      </c>
      <c r="G764" s="72" t="s">
        <v>4267</v>
      </c>
      <c r="H764" s="43">
        <v>1</v>
      </c>
      <c r="I764" s="49">
        <v>10.824</v>
      </c>
      <c r="J764" s="68">
        <v>0.1</v>
      </c>
      <c r="K764" s="49">
        <f t="shared" si="60"/>
        <v>9.840000000000002</v>
      </c>
      <c r="L764" s="69">
        <v>0.5</v>
      </c>
      <c r="M764" s="49">
        <f aca="true" t="shared" si="61" ref="M764:M769">SUM(K764-(K764*L764))</f>
        <v>4.920000000000001</v>
      </c>
      <c r="N764" s="58">
        <f aca="true" t="shared" si="62" ref="N764:N769">(M764/H764)</f>
        <v>4.920000000000001</v>
      </c>
      <c r="O764" s="50" t="s">
        <v>4472</v>
      </c>
    </row>
    <row r="765" spans="1:15" s="4" customFormat="1" ht="15.75">
      <c r="A765" s="43">
        <v>156</v>
      </c>
      <c r="B765" s="44" t="s">
        <v>5015</v>
      </c>
      <c r="C765" s="45" t="s">
        <v>3338</v>
      </c>
      <c r="D765" s="46" t="s">
        <v>4029</v>
      </c>
      <c r="E765" s="46" t="s">
        <v>3822</v>
      </c>
      <c r="F765" s="47" t="s">
        <v>3556</v>
      </c>
      <c r="G765" s="43" t="s">
        <v>3557</v>
      </c>
      <c r="H765" s="43">
        <v>50</v>
      </c>
      <c r="I765" s="49">
        <v>11.93</v>
      </c>
      <c r="J765" s="68">
        <v>0.1</v>
      </c>
      <c r="K765" s="49">
        <f t="shared" si="60"/>
        <v>10.845454545454546</v>
      </c>
      <c r="L765" s="81">
        <v>0.85773</v>
      </c>
      <c r="M765" s="49">
        <f t="shared" si="61"/>
        <v>1.5429828181818177</v>
      </c>
      <c r="N765" s="51">
        <f t="shared" si="62"/>
        <v>0.030859656363636353</v>
      </c>
      <c r="O765" s="50" t="s">
        <v>1773</v>
      </c>
    </row>
    <row r="766" spans="1:15" s="4" customFormat="1" ht="15.75">
      <c r="A766" s="43">
        <v>1083</v>
      </c>
      <c r="B766" s="45" t="s">
        <v>5124</v>
      </c>
      <c r="C766" s="55" t="s">
        <v>3457</v>
      </c>
      <c r="D766" s="46" t="s">
        <v>5125</v>
      </c>
      <c r="E766" s="46" t="s">
        <v>5126</v>
      </c>
      <c r="F766" s="47" t="s">
        <v>3556</v>
      </c>
      <c r="G766" s="46" t="s">
        <v>3458</v>
      </c>
      <c r="H766" s="43">
        <v>12</v>
      </c>
      <c r="I766" s="49">
        <v>8.755</v>
      </c>
      <c r="J766" s="68">
        <v>0.1</v>
      </c>
      <c r="K766" s="49">
        <f t="shared" si="60"/>
        <v>7.95909090909091</v>
      </c>
      <c r="L766" s="69">
        <v>0.55</v>
      </c>
      <c r="M766" s="49">
        <f t="shared" si="61"/>
        <v>3.5815909090909095</v>
      </c>
      <c r="N766" s="51">
        <f t="shared" si="62"/>
        <v>0.29846590909090914</v>
      </c>
      <c r="O766" s="50" t="s">
        <v>4472</v>
      </c>
    </row>
    <row r="767" spans="1:15" s="4" customFormat="1" ht="15.75">
      <c r="A767" s="43">
        <v>1084</v>
      </c>
      <c r="B767" s="45" t="s">
        <v>5124</v>
      </c>
      <c r="C767" s="55" t="s">
        <v>3459</v>
      </c>
      <c r="D767" s="46" t="s">
        <v>5125</v>
      </c>
      <c r="E767" s="46" t="s">
        <v>1785</v>
      </c>
      <c r="F767" s="47" t="s">
        <v>3556</v>
      </c>
      <c r="G767" s="46" t="s">
        <v>3460</v>
      </c>
      <c r="H767" s="64">
        <v>1</v>
      </c>
      <c r="I767" s="290">
        <v>4.8</v>
      </c>
      <c r="J767" s="291">
        <v>0.1</v>
      </c>
      <c r="K767" s="290">
        <f t="shared" si="60"/>
        <v>4.363636363636363</v>
      </c>
      <c r="L767" s="83">
        <v>0.5</v>
      </c>
      <c r="M767" s="85">
        <f t="shared" si="61"/>
        <v>2.1818181818181817</v>
      </c>
      <c r="N767" s="85">
        <f>SUM(M767/H767)</f>
        <v>2.1818181818181817</v>
      </c>
      <c r="O767" s="387" t="s">
        <v>4472</v>
      </c>
    </row>
    <row r="768" spans="1:15" s="4" customFormat="1" ht="15.75">
      <c r="A768" s="43">
        <v>943</v>
      </c>
      <c r="B768" s="44" t="s">
        <v>559</v>
      </c>
      <c r="C768" s="55" t="s">
        <v>5801</v>
      </c>
      <c r="D768" s="46" t="s">
        <v>560</v>
      </c>
      <c r="E768" s="46" t="s">
        <v>4079</v>
      </c>
      <c r="F768" s="47" t="s">
        <v>3556</v>
      </c>
      <c r="G768" s="43" t="s">
        <v>5803</v>
      </c>
      <c r="H768" s="43">
        <v>30</v>
      </c>
      <c r="I768" s="49">
        <v>5.661</v>
      </c>
      <c r="J768" s="68">
        <v>0.1</v>
      </c>
      <c r="K768" s="49">
        <f t="shared" si="60"/>
        <v>5.146363636363636</v>
      </c>
      <c r="L768" s="81">
        <v>0.60854</v>
      </c>
      <c r="M768" s="58">
        <v>1.91</v>
      </c>
      <c r="N768" s="51">
        <v>0.0638</v>
      </c>
      <c r="O768" s="50" t="s">
        <v>4472</v>
      </c>
    </row>
    <row r="769" spans="1:15" s="4" customFormat="1" ht="16.5" thickBot="1">
      <c r="A769" s="300">
        <v>944</v>
      </c>
      <c r="B769" s="461" t="s">
        <v>559</v>
      </c>
      <c r="C769" s="297" t="s">
        <v>5802</v>
      </c>
      <c r="D769" s="298" t="s">
        <v>560</v>
      </c>
      <c r="E769" s="298" t="s">
        <v>3082</v>
      </c>
      <c r="F769" s="463" t="s">
        <v>3556</v>
      </c>
      <c r="G769" s="300" t="s">
        <v>3456</v>
      </c>
      <c r="H769" s="300">
        <v>1</v>
      </c>
      <c r="I769" s="466">
        <v>7.9</v>
      </c>
      <c r="J769" s="467">
        <v>0.1</v>
      </c>
      <c r="K769" s="466">
        <f t="shared" si="60"/>
        <v>7.181818181818182</v>
      </c>
      <c r="L769" s="481">
        <v>0.50975</v>
      </c>
      <c r="M769" s="469">
        <f t="shared" si="61"/>
        <v>3.520886363636363</v>
      </c>
      <c r="N769" s="469">
        <f t="shared" si="62"/>
        <v>3.520886363636363</v>
      </c>
      <c r="O769" s="305" t="s">
        <v>1773</v>
      </c>
    </row>
    <row r="770" spans="1:15" s="4" customFormat="1" ht="26.25" thickBot="1">
      <c r="A770" s="526" t="s">
        <v>1002</v>
      </c>
      <c r="B770" s="527"/>
      <c r="C770" s="527"/>
      <c r="D770" s="527"/>
      <c r="E770" s="527"/>
      <c r="F770" s="527"/>
      <c r="G770" s="527"/>
      <c r="H770" s="527"/>
      <c r="I770" s="527"/>
      <c r="J770" s="527"/>
      <c r="K770" s="527"/>
      <c r="L770" s="527"/>
      <c r="M770" s="527"/>
      <c r="N770" s="527"/>
      <c r="O770" s="528"/>
    </row>
    <row r="771" s="4" customFormat="1" ht="15.75">
      <c r="A771" s="92" t="s">
        <v>412</v>
      </c>
    </row>
    <row r="772" s="4" customFormat="1" ht="23.25">
      <c r="A772" s="183" t="s">
        <v>218</v>
      </c>
    </row>
    <row r="773" spans="1:15" ht="47.25">
      <c r="A773" s="39" t="s">
        <v>2985</v>
      </c>
      <c r="B773" s="39" t="s">
        <v>580</v>
      </c>
      <c r="C773" s="39" t="s">
        <v>1930</v>
      </c>
      <c r="D773" s="40" t="s">
        <v>1931</v>
      </c>
      <c r="E773" s="40" t="s">
        <v>1932</v>
      </c>
      <c r="F773" s="40" t="s">
        <v>719</v>
      </c>
      <c r="G773" s="40" t="s">
        <v>2986</v>
      </c>
      <c r="H773" s="41" t="s">
        <v>2800</v>
      </c>
      <c r="I773" s="41" t="s">
        <v>2361</v>
      </c>
      <c r="J773" s="41" t="s">
        <v>2987</v>
      </c>
      <c r="K773" s="42" t="s">
        <v>4613</v>
      </c>
      <c r="L773" s="39" t="s">
        <v>2988</v>
      </c>
      <c r="M773" s="42" t="s">
        <v>2801</v>
      </c>
      <c r="N773" s="42" t="s">
        <v>1933</v>
      </c>
      <c r="O773" s="39" t="s">
        <v>1929</v>
      </c>
    </row>
    <row r="774" spans="1:15" ht="15.75">
      <c r="A774" s="43">
        <v>149</v>
      </c>
      <c r="B774" s="45" t="s">
        <v>559</v>
      </c>
      <c r="C774" s="55" t="s">
        <v>1003</v>
      </c>
      <c r="D774" s="46" t="s">
        <v>560</v>
      </c>
      <c r="E774" s="46" t="s">
        <v>1004</v>
      </c>
      <c r="F774" s="46" t="s">
        <v>3556</v>
      </c>
      <c r="G774" s="46" t="s">
        <v>1005</v>
      </c>
      <c r="H774" s="48">
        <v>1</v>
      </c>
      <c r="I774" s="126"/>
      <c r="J774" s="68"/>
      <c r="K774" s="58"/>
      <c r="L774" s="81">
        <v>0.56291</v>
      </c>
      <c r="M774" s="290">
        <v>1.98</v>
      </c>
      <c r="N774" s="292">
        <f>SUM(M774/H774)</f>
        <v>1.98</v>
      </c>
      <c r="O774" s="50"/>
    </row>
    <row r="775" spans="1:15" s="1" customFormat="1" ht="16.5" thickBot="1">
      <c r="A775" s="6"/>
      <c r="B775" s="9"/>
      <c r="C775" s="12"/>
      <c r="D775" s="8"/>
      <c r="E775" s="8"/>
      <c r="F775" s="10"/>
      <c r="G775" s="20"/>
      <c r="H775" s="20"/>
      <c r="I775" s="30"/>
      <c r="J775" s="36"/>
      <c r="K775" s="30"/>
      <c r="L775" s="37"/>
      <c r="M775" s="32"/>
      <c r="N775" s="32"/>
      <c r="O775" s="22"/>
    </row>
    <row r="776" spans="1:15" s="1" customFormat="1" ht="26.25" thickBot="1">
      <c r="A776" s="526" t="s">
        <v>5754</v>
      </c>
      <c r="B776" s="527"/>
      <c r="C776" s="527"/>
      <c r="D776" s="527"/>
      <c r="E776" s="527"/>
      <c r="F776" s="527"/>
      <c r="G776" s="527"/>
      <c r="H776" s="527"/>
      <c r="I776" s="527"/>
      <c r="J776" s="527"/>
      <c r="K776" s="527"/>
      <c r="L776" s="527"/>
      <c r="M776" s="527"/>
      <c r="N776" s="527"/>
      <c r="O776" s="528"/>
    </row>
    <row r="777" spans="1:15" s="4" customFormat="1" ht="15.75">
      <c r="A777" s="91" t="s">
        <v>509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78"/>
      <c r="O777" s="1"/>
    </row>
    <row r="778" spans="1:14" s="1" customFormat="1" ht="23.25">
      <c r="A778" s="183" t="s">
        <v>195</v>
      </c>
      <c r="N778" s="78"/>
    </row>
    <row r="779" spans="1:15" s="4" customFormat="1" ht="47.25">
      <c r="A779" s="39" t="s">
        <v>2985</v>
      </c>
      <c r="B779" s="39" t="s">
        <v>580</v>
      </c>
      <c r="C779" s="39" t="s">
        <v>1930</v>
      </c>
      <c r="D779" s="40" t="s">
        <v>1931</v>
      </c>
      <c r="E779" s="40" t="s">
        <v>1932</v>
      </c>
      <c r="F779" s="40" t="s">
        <v>4276</v>
      </c>
      <c r="G779" s="40" t="s">
        <v>2986</v>
      </c>
      <c r="H779" s="41" t="s">
        <v>2800</v>
      </c>
      <c r="I779" s="41" t="s">
        <v>2361</v>
      </c>
      <c r="J779" s="41" t="s">
        <v>2987</v>
      </c>
      <c r="K779" s="42" t="s">
        <v>4613</v>
      </c>
      <c r="L779" s="39" t="s">
        <v>2988</v>
      </c>
      <c r="M779" s="42" t="s">
        <v>2801</v>
      </c>
      <c r="N779" s="42" t="s">
        <v>1933</v>
      </c>
      <c r="O779" s="39" t="s">
        <v>1929</v>
      </c>
    </row>
    <row r="780" spans="1:15" s="4" customFormat="1" ht="31.5">
      <c r="A780" s="43">
        <v>43</v>
      </c>
      <c r="B780" s="44" t="s">
        <v>4959</v>
      </c>
      <c r="C780" s="45" t="s">
        <v>2866</v>
      </c>
      <c r="D780" s="46" t="s">
        <v>4960</v>
      </c>
      <c r="E780" s="46" t="s">
        <v>4993</v>
      </c>
      <c r="F780" s="47" t="s">
        <v>2865</v>
      </c>
      <c r="G780" s="46" t="s">
        <v>3261</v>
      </c>
      <c r="H780" s="48">
        <v>4</v>
      </c>
      <c r="I780" s="49">
        <v>185.0851</v>
      </c>
      <c r="J780" s="68">
        <v>0.1</v>
      </c>
      <c r="K780" s="49">
        <f>SUM(I780*100)/110</f>
        <v>168.25918181818184</v>
      </c>
      <c r="L780" s="69">
        <v>0.7029</v>
      </c>
      <c r="M780" s="58">
        <f>SUM(K780-(K780*L780))</f>
        <v>49.98980291818184</v>
      </c>
      <c r="N780" s="51">
        <f>(M780/H780)</f>
        <v>12.49745072954546</v>
      </c>
      <c r="O780" s="50" t="s">
        <v>1771</v>
      </c>
    </row>
    <row r="781" spans="1:15" s="4" customFormat="1" ht="31.5">
      <c r="A781" s="43">
        <v>44</v>
      </c>
      <c r="B781" s="44" t="s">
        <v>4959</v>
      </c>
      <c r="C781" s="45" t="s">
        <v>3262</v>
      </c>
      <c r="D781" s="46" t="s">
        <v>4960</v>
      </c>
      <c r="E781" s="46" t="s">
        <v>3198</v>
      </c>
      <c r="F781" s="47" t="s">
        <v>2865</v>
      </c>
      <c r="G781" s="46" t="s">
        <v>3263</v>
      </c>
      <c r="H781" s="48">
        <v>2</v>
      </c>
      <c r="I781" s="49">
        <v>183.845</v>
      </c>
      <c r="J781" s="68">
        <v>0.1</v>
      </c>
      <c r="K781" s="49">
        <f>SUM(I781*100)/110</f>
        <v>167.13181818181818</v>
      </c>
      <c r="L781" s="69">
        <v>0.6776</v>
      </c>
      <c r="M781" s="58">
        <v>53.88</v>
      </c>
      <c r="N781" s="51">
        <f>(M781/H781)</f>
        <v>26.94</v>
      </c>
      <c r="O781" s="50" t="s">
        <v>1771</v>
      </c>
    </row>
    <row r="782" spans="1:15" s="4" customFormat="1" ht="31.5">
      <c r="A782" s="43">
        <v>45</v>
      </c>
      <c r="B782" s="44" t="s">
        <v>4959</v>
      </c>
      <c r="C782" s="45" t="s">
        <v>3264</v>
      </c>
      <c r="D782" s="46" t="s">
        <v>4960</v>
      </c>
      <c r="E782" s="46" t="s">
        <v>3199</v>
      </c>
      <c r="F782" s="47" t="s">
        <v>2865</v>
      </c>
      <c r="G782" s="46" t="s">
        <v>3265</v>
      </c>
      <c r="H782" s="48">
        <v>1</v>
      </c>
      <c r="I782" s="49">
        <v>177.56</v>
      </c>
      <c r="J782" s="68">
        <v>0.1</v>
      </c>
      <c r="K782" s="49">
        <f>SUM(I782*100)/110</f>
        <v>161.4181818181818</v>
      </c>
      <c r="L782" s="69">
        <v>0.7563</v>
      </c>
      <c r="M782" s="58">
        <f>SUM(K782-(K782*L782))</f>
        <v>39.33761090909091</v>
      </c>
      <c r="N782" s="58">
        <f>(M782/H782)</f>
        <v>39.33761090909091</v>
      </c>
      <c r="O782" s="50" t="s">
        <v>1771</v>
      </c>
    </row>
    <row r="783" spans="1:15" s="4" customFormat="1" ht="31.5">
      <c r="A783" s="43">
        <v>46</v>
      </c>
      <c r="B783" s="44" t="s">
        <v>4959</v>
      </c>
      <c r="C783" s="45" t="s">
        <v>1650</v>
      </c>
      <c r="D783" s="46" t="s">
        <v>4960</v>
      </c>
      <c r="E783" s="46" t="s">
        <v>3200</v>
      </c>
      <c r="F783" s="47" t="s">
        <v>2865</v>
      </c>
      <c r="G783" s="46" t="s">
        <v>5314</v>
      </c>
      <c r="H783" s="48">
        <v>1</v>
      </c>
      <c r="I783" s="49">
        <v>268.25</v>
      </c>
      <c r="J783" s="68">
        <v>0.1</v>
      </c>
      <c r="K783" s="49">
        <f>SUM(I783*100)/110</f>
        <v>243.86363636363637</v>
      </c>
      <c r="L783" s="69">
        <v>0.7659</v>
      </c>
      <c r="M783" s="58">
        <f>SUM(K783-(K783*L783))</f>
        <v>57.08847727272726</v>
      </c>
      <c r="N783" s="58">
        <f>(M783/H783)</f>
        <v>57.08847727272726</v>
      </c>
      <c r="O783" s="50" t="s">
        <v>1771</v>
      </c>
    </row>
    <row r="784" spans="1:15" s="4" customFormat="1" ht="16.5" thickBot="1">
      <c r="A784" s="6"/>
      <c r="B784" s="73"/>
      <c r="C784" s="73"/>
      <c r="D784" s="73"/>
      <c r="E784" s="73"/>
      <c r="F784" s="73"/>
      <c r="G784" s="73"/>
      <c r="H784" s="74"/>
      <c r="I784" s="73"/>
      <c r="J784" s="73"/>
      <c r="K784" s="75"/>
      <c r="L784" s="76"/>
      <c r="M784" s="120"/>
      <c r="N784" s="79"/>
      <c r="O784" s="7"/>
    </row>
    <row r="785" spans="1:15" s="4" customFormat="1" ht="26.25" thickBot="1">
      <c r="A785" s="526" t="s">
        <v>5139</v>
      </c>
      <c r="B785" s="527"/>
      <c r="C785" s="527"/>
      <c r="D785" s="527"/>
      <c r="E785" s="527"/>
      <c r="F785" s="527"/>
      <c r="G785" s="527"/>
      <c r="H785" s="527"/>
      <c r="I785" s="527"/>
      <c r="J785" s="527"/>
      <c r="K785" s="527"/>
      <c r="L785" s="527"/>
      <c r="M785" s="527"/>
      <c r="N785" s="527"/>
      <c r="O785" s="528"/>
    </row>
    <row r="786" spans="1:15" s="4" customFormat="1" ht="15.75">
      <c r="A786" s="91" t="s">
        <v>75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78"/>
      <c r="O786" s="1"/>
    </row>
    <row r="787" spans="1:15" s="4" customFormat="1" ht="23.25">
      <c r="A787" s="183" t="s">
        <v>219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78"/>
      <c r="O787" s="1"/>
    </row>
    <row r="788" spans="1:15" s="4" customFormat="1" ht="47.25">
      <c r="A788" s="39" t="s">
        <v>2985</v>
      </c>
      <c r="B788" s="39" t="s">
        <v>580</v>
      </c>
      <c r="C788" s="39" t="s">
        <v>1930</v>
      </c>
      <c r="D788" s="40" t="s">
        <v>1931</v>
      </c>
      <c r="E788" s="40" t="s">
        <v>1932</v>
      </c>
      <c r="F788" s="40" t="s">
        <v>4276</v>
      </c>
      <c r="G788" s="40" t="s">
        <v>2986</v>
      </c>
      <c r="H788" s="41" t="s">
        <v>2800</v>
      </c>
      <c r="I788" s="41" t="s">
        <v>2361</v>
      </c>
      <c r="J788" s="41" t="s">
        <v>2987</v>
      </c>
      <c r="K788" s="42" t="s">
        <v>4613</v>
      </c>
      <c r="L788" s="39" t="s">
        <v>2988</v>
      </c>
      <c r="M788" s="42" t="s">
        <v>2801</v>
      </c>
      <c r="N788" s="42" t="s">
        <v>1933</v>
      </c>
      <c r="O788" s="39" t="s">
        <v>1929</v>
      </c>
    </row>
    <row r="789" spans="1:15" s="4" customFormat="1" ht="15.75">
      <c r="A789" s="43">
        <v>584</v>
      </c>
      <c r="B789" s="44" t="s">
        <v>4640</v>
      </c>
      <c r="C789" s="55" t="s">
        <v>2003</v>
      </c>
      <c r="D789" s="46" t="s">
        <v>2447</v>
      </c>
      <c r="E789" s="46" t="s">
        <v>4565</v>
      </c>
      <c r="F789" s="47" t="s">
        <v>4235</v>
      </c>
      <c r="G789" s="46" t="s">
        <v>5080</v>
      </c>
      <c r="H789" s="48">
        <v>1</v>
      </c>
      <c r="I789" s="49">
        <v>53.16</v>
      </c>
      <c r="J789" s="68">
        <v>0.1</v>
      </c>
      <c r="K789" s="58">
        <f>SUM(I789*100)/110</f>
        <v>48.32727272727273</v>
      </c>
      <c r="L789" s="69">
        <v>0.5</v>
      </c>
      <c r="M789" s="58">
        <v>24.16</v>
      </c>
      <c r="N789" s="58">
        <f>(M789/H789)</f>
        <v>24.16</v>
      </c>
      <c r="O789" s="50" t="s">
        <v>1771</v>
      </c>
    </row>
    <row r="790" spans="1:15" s="4" customFormat="1" ht="15.75">
      <c r="A790" s="43">
        <v>585</v>
      </c>
      <c r="B790" s="44" t="s">
        <v>598</v>
      </c>
      <c r="C790" s="55" t="s">
        <v>2004</v>
      </c>
      <c r="D790" s="46" t="s">
        <v>2448</v>
      </c>
      <c r="E790" s="46" t="s">
        <v>5208</v>
      </c>
      <c r="F790" s="47" t="s">
        <v>4235</v>
      </c>
      <c r="G790" s="46" t="s">
        <v>5081</v>
      </c>
      <c r="H790" s="48">
        <v>1</v>
      </c>
      <c r="I790" s="290">
        <v>256.21</v>
      </c>
      <c r="J790" s="291">
        <v>0.1</v>
      </c>
      <c r="K790" s="85">
        <f>SUM(I790*100)/110</f>
        <v>232.91818181818178</v>
      </c>
      <c r="L790" s="83">
        <v>0.5</v>
      </c>
      <c r="M790" s="85">
        <v>116.44</v>
      </c>
      <c r="N790" s="85">
        <v>116.45</v>
      </c>
      <c r="O790" s="50" t="s">
        <v>1771</v>
      </c>
    </row>
    <row r="791" spans="1:15" s="4" customFormat="1" ht="31.5">
      <c r="A791" s="43">
        <v>647</v>
      </c>
      <c r="B791" s="45" t="s">
        <v>4371</v>
      </c>
      <c r="C791" s="45" t="s">
        <v>5571</v>
      </c>
      <c r="D791" s="52" t="s">
        <v>2018</v>
      </c>
      <c r="E791" s="46" t="s">
        <v>1646</v>
      </c>
      <c r="F791" s="47" t="s">
        <v>4235</v>
      </c>
      <c r="G791" s="46" t="s">
        <v>5572</v>
      </c>
      <c r="H791" s="48">
        <v>1</v>
      </c>
      <c r="I791" s="49" t="s">
        <v>5604</v>
      </c>
      <c r="J791" s="68">
        <v>0.1</v>
      </c>
      <c r="K791" s="49" t="s">
        <v>5604</v>
      </c>
      <c r="L791" s="69"/>
      <c r="M791" s="49">
        <v>21.1227</v>
      </c>
      <c r="N791" s="49">
        <v>21.1227</v>
      </c>
      <c r="O791" s="50" t="s">
        <v>4472</v>
      </c>
    </row>
    <row r="792" spans="1:15" s="4" customFormat="1" ht="31.5">
      <c r="A792" s="43">
        <v>644</v>
      </c>
      <c r="B792" s="44" t="s">
        <v>2707</v>
      </c>
      <c r="C792" s="55" t="s">
        <v>5083</v>
      </c>
      <c r="D792" s="52" t="s">
        <v>4534</v>
      </c>
      <c r="E792" s="46" t="s">
        <v>2647</v>
      </c>
      <c r="F792" s="47" t="s">
        <v>4235</v>
      </c>
      <c r="G792" s="46" t="s">
        <v>3554</v>
      </c>
      <c r="H792" s="48">
        <v>1</v>
      </c>
      <c r="I792" s="49" t="s">
        <v>5604</v>
      </c>
      <c r="J792" s="68">
        <v>0.1</v>
      </c>
      <c r="K792" s="49" t="s">
        <v>5604</v>
      </c>
      <c r="L792" s="69"/>
      <c r="M792" s="49">
        <v>21.1227</v>
      </c>
      <c r="N792" s="49">
        <v>21.1227</v>
      </c>
      <c r="O792" s="50" t="s">
        <v>4472</v>
      </c>
    </row>
    <row r="793" spans="1:15" s="4" customFormat="1" ht="31.5">
      <c r="A793" s="43">
        <v>1140</v>
      </c>
      <c r="B793" s="45" t="s">
        <v>5544</v>
      </c>
      <c r="C793" s="55" t="s">
        <v>4526</v>
      </c>
      <c r="D793" s="46" t="s">
        <v>5545</v>
      </c>
      <c r="E793" s="46" t="s">
        <v>1908</v>
      </c>
      <c r="F793" s="47" t="s">
        <v>4235</v>
      </c>
      <c r="G793" s="46" t="s">
        <v>4527</v>
      </c>
      <c r="H793" s="48">
        <v>1</v>
      </c>
      <c r="I793" s="49">
        <v>260.37</v>
      </c>
      <c r="J793" s="68">
        <v>0.1</v>
      </c>
      <c r="K793" s="49">
        <f>SUM(I793*100)/110</f>
        <v>236.7</v>
      </c>
      <c r="L793" s="69">
        <v>0.5</v>
      </c>
      <c r="M793" s="58">
        <f>SUM(K793)-(K793*L793)</f>
        <v>118.35</v>
      </c>
      <c r="N793" s="58">
        <f>(M793/H793)</f>
        <v>118.35</v>
      </c>
      <c r="O793" s="50" t="s">
        <v>4472</v>
      </c>
    </row>
    <row r="794" spans="1:15" s="4" customFormat="1" ht="31.5">
      <c r="A794" s="43">
        <v>644</v>
      </c>
      <c r="B794" s="44" t="s">
        <v>2707</v>
      </c>
      <c r="C794" s="55" t="s">
        <v>5082</v>
      </c>
      <c r="D794" s="52" t="s">
        <v>4534</v>
      </c>
      <c r="E794" s="46" t="s">
        <v>2647</v>
      </c>
      <c r="F794" s="47" t="s">
        <v>4235</v>
      </c>
      <c r="G794" s="46" t="s">
        <v>5084</v>
      </c>
      <c r="H794" s="48">
        <v>1</v>
      </c>
      <c r="I794" s="43" t="s">
        <v>5604</v>
      </c>
      <c r="J794" s="68">
        <v>0.1</v>
      </c>
      <c r="K794" s="43" t="s">
        <v>5604</v>
      </c>
      <c r="L794" s="69"/>
      <c r="M794" s="58">
        <v>8.92</v>
      </c>
      <c r="N794" s="58">
        <v>8.92</v>
      </c>
      <c r="O794" s="50" t="s">
        <v>4472</v>
      </c>
    </row>
    <row r="795" spans="1:15" s="4" customFormat="1" ht="31.5">
      <c r="A795" s="43">
        <v>645</v>
      </c>
      <c r="B795" s="45" t="s">
        <v>5727</v>
      </c>
      <c r="C795" s="55" t="s">
        <v>3555</v>
      </c>
      <c r="D795" s="52" t="s">
        <v>4533</v>
      </c>
      <c r="E795" s="46" t="s">
        <v>1646</v>
      </c>
      <c r="F795" s="47" t="s">
        <v>4235</v>
      </c>
      <c r="G795" s="46" t="s">
        <v>2320</v>
      </c>
      <c r="H795" s="48">
        <v>1</v>
      </c>
      <c r="I795" s="43" t="s">
        <v>5604</v>
      </c>
      <c r="J795" s="68">
        <v>0.1</v>
      </c>
      <c r="K795" s="43" t="s">
        <v>5604</v>
      </c>
      <c r="L795" s="69"/>
      <c r="M795" s="58">
        <v>8.92</v>
      </c>
      <c r="N795" s="58">
        <v>8.92</v>
      </c>
      <c r="O795" s="50" t="s">
        <v>4472</v>
      </c>
    </row>
    <row r="796" spans="1:15" s="4" customFormat="1" ht="31.5">
      <c r="A796" s="43">
        <v>647</v>
      </c>
      <c r="B796" s="45" t="s">
        <v>5730</v>
      </c>
      <c r="C796" s="45" t="s">
        <v>5076</v>
      </c>
      <c r="D796" s="52" t="s">
        <v>2018</v>
      </c>
      <c r="E796" s="46" t="s">
        <v>1646</v>
      </c>
      <c r="F796" s="47" t="s">
        <v>4235</v>
      </c>
      <c r="G796" s="46" t="s">
        <v>5570</v>
      </c>
      <c r="H796" s="48">
        <v>1</v>
      </c>
      <c r="I796" s="43" t="s">
        <v>5604</v>
      </c>
      <c r="J796" s="68">
        <v>0.1</v>
      </c>
      <c r="K796" s="43" t="s">
        <v>5604</v>
      </c>
      <c r="L796" s="69"/>
      <c r="M796" s="58">
        <v>8.92</v>
      </c>
      <c r="N796" s="58">
        <v>8.92</v>
      </c>
      <c r="O796" s="50" t="s">
        <v>4472</v>
      </c>
    </row>
    <row r="797" spans="1:15" s="4" customFormat="1" ht="15.75">
      <c r="A797" s="43">
        <v>2</v>
      </c>
      <c r="B797" s="45" t="s">
        <v>3353</v>
      </c>
      <c r="C797" s="55" t="s">
        <v>4236</v>
      </c>
      <c r="D797" s="46" t="s">
        <v>3354</v>
      </c>
      <c r="E797" s="46" t="s">
        <v>3355</v>
      </c>
      <c r="F797" s="47" t="s">
        <v>4235</v>
      </c>
      <c r="G797" s="46" t="s">
        <v>2002</v>
      </c>
      <c r="H797" s="48">
        <v>1</v>
      </c>
      <c r="I797" s="49">
        <v>536.775</v>
      </c>
      <c r="J797" s="68">
        <v>0.1</v>
      </c>
      <c r="K797" s="58">
        <f>SUM(I797*100)/110</f>
        <v>487.97727272727275</v>
      </c>
      <c r="L797" s="69">
        <v>0.5</v>
      </c>
      <c r="M797" s="58">
        <v>243.9665</v>
      </c>
      <c r="N797" s="58">
        <f>(M797/H797)</f>
        <v>243.9665</v>
      </c>
      <c r="O797" s="50" t="s">
        <v>1771</v>
      </c>
    </row>
    <row r="798" spans="1:15" s="4" customFormat="1" ht="31.5">
      <c r="A798" s="43">
        <v>916</v>
      </c>
      <c r="B798" s="44" t="s">
        <v>3153</v>
      </c>
      <c r="C798" s="45" t="s">
        <v>5573</v>
      </c>
      <c r="D798" s="46" t="s">
        <v>3154</v>
      </c>
      <c r="E798" s="46" t="s">
        <v>3155</v>
      </c>
      <c r="F798" s="47" t="s">
        <v>4235</v>
      </c>
      <c r="G798" s="93" t="s">
        <v>5576</v>
      </c>
      <c r="H798" s="43">
        <v>28</v>
      </c>
      <c r="I798" s="43" t="s">
        <v>5604</v>
      </c>
      <c r="J798" s="68">
        <v>0.1</v>
      </c>
      <c r="K798" s="43" t="s">
        <v>5604</v>
      </c>
      <c r="L798" s="43"/>
      <c r="M798" s="49">
        <v>21.28</v>
      </c>
      <c r="N798" s="51">
        <v>0.7601</v>
      </c>
      <c r="O798" s="50" t="s">
        <v>4472</v>
      </c>
    </row>
    <row r="799" spans="1:15" s="4" customFormat="1" ht="31.5">
      <c r="A799" s="43">
        <v>917</v>
      </c>
      <c r="B799" s="44" t="s">
        <v>3153</v>
      </c>
      <c r="C799" s="45" t="s">
        <v>5574</v>
      </c>
      <c r="D799" s="46" t="s">
        <v>3154</v>
      </c>
      <c r="E799" s="46" t="s">
        <v>4052</v>
      </c>
      <c r="F799" s="47" t="s">
        <v>4235</v>
      </c>
      <c r="G799" s="93" t="s">
        <v>5577</v>
      </c>
      <c r="H799" s="43">
        <v>28</v>
      </c>
      <c r="I799" s="43" t="s">
        <v>5604</v>
      </c>
      <c r="J799" s="68">
        <v>0.1</v>
      </c>
      <c r="K799" s="43" t="s">
        <v>5604</v>
      </c>
      <c r="L799" s="43"/>
      <c r="M799" s="49">
        <v>42.57</v>
      </c>
      <c r="N799" s="51">
        <v>1.5204</v>
      </c>
      <c r="O799" s="50" t="s">
        <v>4472</v>
      </c>
    </row>
    <row r="800" spans="1:15" s="4" customFormat="1" ht="31.5">
      <c r="A800" s="43">
        <v>918</v>
      </c>
      <c r="B800" s="44" t="s">
        <v>3153</v>
      </c>
      <c r="C800" s="45" t="s">
        <v>5575</v>
      </c>
      <c r="D800" s="46" t="s">
        <v>3154</v>
      </c>
      <c r="E800" s="46" t="s">
        <v>3156</v>
      </c>
      <c r="F800" s="47" t="s">
        <v>4235</v>
      </c>
      <c r="G800" s="93" t="s">
        <v>4521</v>
      </c>
      <c r="H800" s="43">
        <v>28</v>
      </c>
      <c r="I800" s="43" t="s">
        <v>5604</v>
      </c>
      <c r="J800" s="68">
        <v>0.1</v>
      </c>
      <c r="K800" s="43" t="s">
        <v>5604</v>
      </c>
      <c r="L800" s="43"/>
      <c r="M800" s="49">
        <v>85.1452</v>
      </c>
      <c r="N800" s="51">
        <v>3.0409</v>
      </c>
      <c r="O800" s="50" t="s">
        <v>4472</v>
      </c>
    </row>
    <row r="801" spans="1:15" s="4" customFormat="1" ht="31.5">
      <c r="A801" s="43">
        <v>920</v>
      </c>
      <c r="B801" s="44" t="s">
        <v>3153</v>
      </c>
      <c r="C801" s="45" t="s">
        <v>4522</v>
      </c>
      <c r="D801" s="46" t="s">
        <v>3154</v>
      </c>
      <c r="E801" s="46" t="s">
        <v>2993</v>
      </c>
      <c r="F801" s="47" t="s">
        <v>4235</v>
      </c>
      <c r="G801" s="93" t="s">
        <v>4524</v>
      </c>
      <c r="H801" s="43">
        <v>28</v>
      </c>
      <c r="I801" s="43" t="s">
        <v>5604</v>
      </c>
      <c r="J801" s="68">
        <v>0.1</v>
      </c>
      <c r="K801" s="43" t="s">
        <v>5604</v>
      </c>
      <c r="L801" s="43"/>
      <c r="M801" s="49">
        <v>85.1452</v>
      </c>
      <c r="N801" s="51">
        <v>3.0409</v>
      </c>
      <c r="O801" s="50" t="s">
        <v>4472</v>
      </c>
    </row>
    <row r="802" spans="1:15" s="4" customFormat="1" ht="32.25" thickBot="1">
      <c r="A802" s="300">
        <v>921</v>
      </c>
      <c r="B802" s="461" t="s">
        <v>3153</v>
      </c>
      <c r="C802" s="462" t="s">
        <v>4523</v>
      </c>
      <c r="D802" s="298" t="s">
        <v>3154</v>
      </c>
      <c r="E802" s="298" t="s">
        <v>2168</v>
      </c>
      <c r="F802" s="463" t="s">
        <v>4235</v>
      </c>
      <c r="G802" s="482" t="s">
        <v>4525</v>
      </c>
      <c r="H802" s="300">
        <v>28</v>
      </c>
      <c r="I802" s="300" t="s">
        <v>5604</v>
      </c>
      <c r="J802" s="467">
        <v>0.1</v>
      </c>
      <c r="K802" s="300" t="s">
        <v>5604</v>
      </c>
      <c r="L802" s="300"/>
      <c r="M802" s="466">
        <v>42.57</v>
      </c>
      <c r="N802" s="471">
        <v>1.5204</v>
      </c>
      <c r="O802" s="305" t="s">
        <v>4472</v>
      </c>
    </row>
    <row r="803" spans="1:15" s="4" customFormat="1" ht="26.25" thickBot="1">
      <c r="A803" s="526" t="s">
        <v>5139</v>
      </c>
      <c r="B803" s="527"/>
      <c r="C803" s="527"/>
      <c r="D803" s="527"/>
      <c r="E803" s="527"/>
      <c r="F803" s="527"/>
      <c r="G803" s="527"/>
      <c r="H803" s="527"/>
      <c r="I803" s="527"/>
      <c r="J803" s="527"/>
      <c r="K803" s="527"/>
      <c r="L803" s="527"/>
      <c r="M803" s="527"/>
      <c r="N803" s="527"/>
      <c r="O803" s="528"/>
    </row>
    <row r="804" spans="1:15" s="4" customFormat="1" ht="15.75">
      <c r="A804" s="91" t="s">
        <v>76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1"/>
    </row>
    <row r="805" spans="1:15" s="4" customFormat="1" ht="23.25">
      <c r="A805" s="183" t="s">
        <v>219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1"/>
    </row>
    <row r="806" spans="1:15" s="4" customFormat="1" ht="47.25">
      <c r="A806" s="39" t="s">
        <v>2985</v>
      </c>
      <c r="B806" s="39" t="s">
        <v>580</v>
      </c>
      <c r="C806" s="39" t="s">
        <v>1930</v>
      </c>
      <c r="D806" s="40" t="s">
        <v>1931</v>
      </c>
      <c r="E806" s="40" t="s">
        <v>1932</v>
      </c>
      <c r="F806" s="40" t="s">
        <v>4276</v>
      </c>
      <c r="G806" s="40" t="s">
        <v>2986</v>
      </c>
      <c r="H806" s="41" t="s">
        <v>2800</v>
      </c>
      <c r="I806" s="41" t="s">
        <v>2361</v>
      </c>
      <c r="J806" s="41" t="s">
        <v>2987</v>
      </c>
      <c r="K806" s="42" t="s">
        <v>4613</v>
      </c>
      <c r="L806" s="39" t="s">
        <v>2988</v>
      </c>
      <c r="M806" s="42" t="s">
        <v>2801</v>
      </c>
      <c r="N806" s="42" t="s">
        <v>1933</v>
      </c>
      <c r="O806" s="39" t="s">
        <v>1929</v>
      </c>
    </row>
    <row r="807" spans="1:15" s="4" customFormat="1" ht="31.5">
      <c r="A807" s="43" t="s">
        <v>731</v>
      </c>
      <c r="B807" s="44" t="s">
        <v>4371</v>
      </c>
      <c r="C807" s="55" t="s">
        <v>1006</v>
      </c>
      <c r="D807" s="46" t="s">
        <v>1007</v>
      </c>
      <c r="E807" s="46" t="s">
        <v>1008</v>
      </c>
      <c r="F807" s="46" t="s">
        <v>4235</v>
      </c>
      <c r="G807" s="46" t="s">
        <v>1009</v>
      </c>
      <c r="H807" s="43">
        <v>5</v>
      </c>
      <c r="I807" s="49" t="s">
        <v>5604</v>
      </c>
      <c r="J807" s="68">
        <v>0.1</v>
      </c>
      <c r="K807" s="49" t="s">
        <v>5604</v>
      </c>
      <c r="L807" s="69"/>
      <c r="M807" s="58">
        <v>31.72</v>
      </c>
      <c r="N807" s="51">
        <v>6.345</v>
      </c>
      <c r="O807" s="50" t="s">
        <v>4472</v>
      </c>
    </row>
    <row r="808" spans="1:15" s="4" customFormat="1" ht="15.75">
      <c r="A808" s="43"/>
      <c r="B808" s="44"/>
      <c r="C808" s="55"/>
      <c r="D808" s="539" t="s">
        <v>100</v>
      </c>
      <c r="E808" s="540"/>
      <c r="F808" s="46"/>
      <c r="G808" s="46"/>
      <c r="H808" s="43"/>
      <c r="I808" s="49"/>
      <c r="J808" s="68"/>
      <c r="K808" s="49"/>
      <c r="L808" s="69"/>
      <c r="M808" s="58"/>
      <c r="N808" s="51"/>
      <c r="O808" s="50"/>
    </row>
    <row r="809" spans="1:15" s="4" customFormat="1" ht="47.25">
      <c r="A809" s="43"/>
      <c r="B809" s="44"/>
      <c r="C809" s="55" t="s">
        <v>98</v>
      </c>
      <c r="D809" s="46"/>
      <c r="E809" s="46"/>
      <c r="F809" s="46" t="s">
        <v>4235</v>
      </c>
      <c r="G809" s="46" t="s">
        <v>99</v>
      </c>
      <c r="H809" s="43">
        <v>5</v>
      </c>
      <c r="I809" s="49" t="s">
        <v>5604</v>
      </c>
      <c r="J809" s="68">
        <v>0.1</v>
      </c>
      <c r="K809" s="49" t="s">
        <v>5604</v>
      </c>
      <c r="L809" s="69"/>
      <c r="M809" s="58">
        <v>31.72</v>
      </c>
      <c r="N809" s="51">
        <v>6.345</v>
      </c>
      <c r="O809" s="50" t="s">
        <v>4472</v>
      </c>
    </row>
    <row r="810" spans="1:15" s="4" customFormat="1" ht="31.5">
      <c r="A810" s="43" t="s">
        <v>731</v>
      </c>
      <c r="B810" s="44" t="s">
        <v>4371</v>
      </c>
      <c r="C810" s="45" t="s">
        <v>1010</v>
      </c>
      <c r="D810" s="46" t="s">
        <v>1007</v>
      </c>
      <c r="E810" s="46" t="s">
        <v>1011</v>
      </c>
      <c r="F810" s="46" t="s">
        <v>4235</v>
      </c>
      <c r="G810" s="46" t="s">
        <v>1012</v>
      </c>
      <c r="H810" s="43">
        <v>5</v>
      </c>
      <c r="I810" s="49" t="s">
        <v>5604</v>
      </c>
      <c r="J810" s="68">
        <v>0.1</v>
      </c>
      <c r="K810" s="49" t="s">
        <v>5604</v>
      </c>
      <c r="L810" s="69"/>
      <c r="M810" s="58">
        <v>31.72</v>
      </c>
      <c r="N810" s="51">
        <v>6.345</v>
      </c>
      <c r="O810" s="50" t="s">
        <v>4472</v>
      </c>
    </row>
    <row r="811" spans="1:15" s="4" customFormat="1" ht="15.75">
      <c r="A811" s="43"/>
      <c r="B811" s="44"/>
      <c r="C811" s="55"/>
      <c r="D811" s="539" t="s">
        <v>101</v>
      </c>
      <c r="E811" s="540"/>
      <c r="F811" s="46"/>
      <c r="G811" s="46"/>
      <c r="H811" s="43"/>
      <c r="I811" s="49"/>
      <c r="J811" s="68"/>
      <c r="K811" s="49"/>
      <c r="L811" s="69"/>
      <c r="M811" s="58"/>
      <c r="N811" s="51"/>
      <c r="O811" s="50"/>
    </row>
    <row r="812" spans="1:15" s="4" customFormat="1" ht="32.25" thickBot="1">
      <c r="A812" s="300"/>
      <c r="B812" s="461"/>
      <c r="C812" s="297" t="s">
        <v>116</v>
      </c>
      <c r="D812" s="298"/>
      <c r="E812" s="298"/>
      <c r="F812" s="298" t="s">
        <v>4235</v>
      </c>
      <c r="G812" s="298" t="s">
        <v>102</v>
      </c>
      <c r="H812" s="300">
        <v>5</v>
      </c>
      <c r="I812" s="466" t="s">
        <v>5604</v>
      </c>
      <c r="J812" s="467">
        <v>0.1</v>
      </c>
      <c r="K812" s="466" t="s">
        <v>5604</v>
      </c>
      <c r="L812" s="468"/>
      <c r="M812" s="469">
        <v>31.72</v>
      </c>
      <c r="N812" s="471">
        <v>6.345</v>
      </c>
      <c r="O812" s="305" t="s">
        <v>4472</v>
      </c>
    </row>
    <row r="813" spans="1:15" s="4" customFormat="1" ht="24" thickBot="1">
      <c r="A813" s="525" t="s">
        <v>1019</v>
      </c>
      <c r="B813" s="523"/>
      <c r="C813" s="523"/>
      <c r="D813" s="523"/>
      <c r="E813" s="523"/>
      <c r="F813" s="523"/>
      <c r="G813" s="523"/>
      <c r="H813" s="523"/>
      <c r="I813" s="523"/>
      <c r="J813" s="523"/>
      <c r="K813" s="523"/>
      <c r="L813" s="523"/>
      <c r="M813" s="523"/>
      <c r="N813" s="523"/>
      <c r="O813" s="503"/>
    </row>
    <row r="814" spans="1:15" s="4" customFormat="1" ht="15.75">
      <c r="A814" s="20" t="s">
        <v>77</v>
      </c>
      <c r="B814" s="253"/>
      <c r="C814" s="253"/>
      <c r="D814" s="253"/>
      <c r="E814" s="253"/>
      <c r="F814" s="253"/>
      <c r="G814" s="254"/>
      <c r="H814" s="253"/>
      <c r="I814" s="253"/>
      <c r="J814" s="253"/>
      <c r="K814" s="253"/>
      <c r="L814" s="253"/>
      <c r="M814" s="253"/>
      <c r="N814" s="20"/>
      <c r="O814" s="253"/>
    </row>
    <row r="815" spans="1:15" s="16" customFormat="1" ht="23.25">
      <c r="A815" s="183" t="s">
        <v>219</v>
      </c>
      <c r="B815" s="253"/>
      <c r="C815" s="253"/>
      <c r="D815" s="253"/>
      <c r="E815" s="253"/>
      <c r="F815" s="253"/>
      <c r="G815" s="254"/>
      <c r="H815" s="253"/>
      <c r="I815" s="253"/>
      <c r="J815" s="253"/>
      <c r="K815" s="253"/>
      <c r="L815" s="253"/>
      <c r="M815" s="253"/>
      <c r="N815" s="20"/>
      <c r="O815" s="253"/>
    </row>
    <row r="816" spans="1:15" s="4" customFormat="1" ht="47.25">
      <c r="A816" s="129" t="s">
        <v>735</v>
      </c>
      <c r="B816" s="129" t="s">
        <v>580</v>
      </c>
      <c r="C816" s="129" t="s">
        <v>1930</v>
      </c>
      <c r="D816" s="129" t="s">
        <v>1931</v>
      </c>
      <c r="E816" s="130" t="s">
        <v>736</v>
      </c>
      <c r="F816" s="129" t="s">
        <v>737</v>
      </c>
      <c r="G816" s="129" t="s">
        <v>738</v>
      </c>
      <c r="H816" s="130" t="s">
        <v>2800</v>
      </c>
      <c r="I816" s="130" t="s">
        <v>739</v>
      </c>
      <c r="J816" s="129" t="s">
        <v>2987</v>
      </c>
      <c r="K816" s="130" t="s">
        <v>740</v>
      </c>
      <c r="L816" s="129" t="s">
        <v>2988</v>
      </c>
      <c r="M816" s="130" t="s">
        <v>741</v>
      </c>
      <c r="N816" s="130" t="s">
        <v>742</v>
      </c>
      <c r="O816" s="129" t="s">
        <v>1929</v>
      </c>
    </row>
    <row r="817" spans="1:15" s="4" customFormat="1" ht="19.5">
      <c r="A817" s="151" t="s">
        <v>1013</v>
      </c>
      <c r="B817" s="158" t="s">
        <v>1014</v>
      </c>
      <c r="C817" s="159" t="s">
        <v>1015</v>
      </c>
      <c r="D817" s="158" t="s">
        <v>1016</v>
      </c>
      <c r="E817" s="158" t="s">
        <v>1017</v>
      </c>
      <c r="F817" s="135"/>
      <c r="G817" s="129" t="s">
        <v>1018</v>
      </c>
      <c r="H817" s="168">
        <v>40</v>
      </c>
      <c r="I817" s="169">
        <v>23.54</v>
      </c>
      <c r="J817" s="170">
        <v>0.1</v>
      </c>
      <c r="K817" s="108">
        <v>21.4</v>
      </c>
      <c r="L817" s="109">
        <v>0.5</v>
      </c>
      <c r="M817" s="108">
        <f>SUM(K817-(K817*L817))</f>
        <v>10.7</v>
      </c>
      <c r="N817" s="108">
        <f>SUM(M817/H817)</f>
        <v>0.26749999999999996</v>
      </c>
      <c r="O817" s="110"/>
    </row>
    <row r="818" spans="1:15" s="4" customFormat="1" ht="16.5" thickBot="1">
      <c r="A818" s="6"/>
      <c r="B818" s="73"/>
      <c r="C818" s="73"/>
      <c r="D818" s="73"/>
      <c r="E818" s="73"/>
      <c r="F818" s="73"/>
      <c r="G818" s="73"/>
      <c r="H818" s="74"/>
      <c r="I818" s="73"/>
      <c r="J818" s="73"/>
      <c r="K818" s="75"/>
      <c r="L818" s="76"/>
      <c r="M818" s="120"/>
      <c r="N818" s="79"/>
      <c r="O818" s="7"/>
    </row>
    <row r="819" spans="1:15" s="4" customFormat="1" ht="26.25" thickBot="1">
      <c r="A819" s="526" t="s">
        <v>4872</v>
      </c>
      <c r="B819" s="527"/>
      <c r="C819" s="527"/>
      <c r="D819" s="527"/>
      <c r="E819" s="527"/>
      <c r="F819" s="527"/>
      <c r="G819" s="527"/>
      <c r="H819" s="527"/>
      <c r="I819" s="527"/>
      <c r="J819" s="527"/>
      <c r="K819" s="527"/>
      <c r="L819" s="527"/>
      <c r="M819" s="527"/>
      <c r="N819" s="527"/>
      <c r="O819" s="528"/>
    </row>
    <row r="820" spans="1:15" s="4" customFormat="1" ht="15">
      <c r="A820" s="91" t="s">
        <v>165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78"/>
      <c r="O820" s="1"/>
    </row>
    <row r="821" spans="1:15" s="4" customFormat="1" ht="15.75">
      <c r="A821" s="259" t="s">
        <v>510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78"/>
      <c r="O821" s="1"/>
    </row>
    <row r="822" spans="1:15" s="4" customFormat="1" ht="23.25">
      <c r="A822" s="183" t="s">
        <v>220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78"/>
      <c r="O822" s="1"/>
    </row>
    <row r="823" spans="1:15" s="4" customFormat="1" ht="47.25">
      <c r="A823" s="39" t="s">
        <v>2985</v>
      </c>
      <c r="B823" s="39" t="s">
        <v>580</v>
      </c>
      <c r="C823" s="39" t="s">
        <v>1930</v>
      </c>
      <c r="D823" s="40" t="s">
        <v>1931</v>
      </c>
      <c r="E823" s="40" t="s">
        <v>1932</v>
      </c>
      <c r="F823" s="40" t="s">
        <v>4276</v>
      </c>
      <c r="G823" s="40" t="s">
        <v>2986</v>
      </c>
      <c r="H823" s="41" t="s">
        <v>2800</v>
      </c>
      <c r="I823" s="41" t="s">
        <v>2361</v>
      </c>
      <c r="J823" s="41" t="s">
        <v>2987</v>
      </c>
      <c r="K823" s="42" t="s">
        <v>4613</v>
      </c>
      <c r="L823" s="39" t="s">
        <v>2988</v>
      </c>
      <c r="M823" s="42" t="s">
        <v>2801</v>
      </c>
      <c r="N823" s="42" t="s">
        <v>1933</v>
      </c>
      <c r="O823" s="39" t="s">
        <v>1929</v>
      </c>
    </row>
    <row r="824" spans="1:15" s="1" customFormat="1" ht="15.75">
      <c r="A824" s="43">
        <v>162</v>
      </c>
      <c r="B824" s="45" t="s">
        <v>5360</v>
      </c>
      <c r="C824" s="45" t="s">
        <v>4286</v>
      </c>
      <c r="D824" s="46" t="s">
        <v>5361</v>
      </c>
      <c r="E824" s="46" t="s">
        <v>656</v>
      </c>
      <c r="F824" s="47" t="s">
        <v>4285</v>
      </c>
      <c r="G824" s="46" t="s">
        <v>3548</v>
      </c>
      <c r="H824" s="48">
        <v>1</v>
      </c>
      <c r="I824" s="49">
        <v>11.53</v>
      </c>
      <c r="J824" s="68">
        <v>0.1</v>
      </c>
      <c r="K824" s="49">
        <f aca="true" t="shared" si="63" ref="K824:K834">SUM(I824*100)/110</f>
        <v>10.481818181818182</v>
      </c>
      <c r="L824" s="69">
        <v>0.521</v>
      </c>
      <c r="M824" s="49">
        <f aca="true" t="shared" si="64" ref="M824:M833">SUM(K824-(K824*L824))</f>
        <v>5.020790909090909</v>
      </c>
      <c r="N824" s="58">
        <f aca="true" t="shared" si="65" ref="N824:N834">(M824/H824)</f>
        <v>5.020790909090909</v>
      </c>
      <c r="O824" s="50" t="s">
        <v>1773</v>
      </c>
    </row>
    <row r="825" spans="1:15" s="1" customFormat="1" ht="15.75">
      <c r="A825" s="43">
        <v>587</v>
      </c>
      <c r="B825" s="45" t="s">
        <v>3768</v>
      </c>
      <c r="C825" s="55" t="s">
        <v>1967</v>
      </c>
      <c r="D825" s="46" t="s">
        <v>3769</v>
      </c>
      <c r="E825" s="46" t="s">
        <v>3770</v>
      </c>
      <c r="F825" s="47" t="s">
        <v>4285</v>
      </c>
      <c r="G825" s="46" t="s">
        <v>2703</v>
      </c>
      <c r="H825" s="48">
        <v>1</v>
      </c>
      <c r="I825" s="49">
        <v>13.545</v>
      </c>
      <c r="J825" s="68">
        <v>0.1</v>
      </c>
      <c r="K825" s="58">
        <f t="shared" si="63"/>
        <v>12.313636363636364</v>
      </c>
      <c r="L825" s="69">
        <v>0.675</v>
      </c>
      <c r="M825" s="49">
        <f>SUM(K825-(K825*L825))</f>
        <v>4.001931818181818</v>
      </c>
      <c r="N825" s="58">
        <f t="shared" si="65"/>
        <v>4.001931818181818</v>
      </c>
      <c r="O825" s="50" t="s">
        <v>1773</v>
      </c>
    </row>
    <row r="826" spans="1:15" s="1" customFormat="1" ht="15.75">
      <c r="A826" s="43">
        <v>591</v>
      </c>
      <c r="B826" s="45" t="s">
        <v>657</v>
      </c>
      <c r="C826" s="45" t="s">
        <v>1968</v>
      </c>
      <c r="D826" s="46" t="s">
        <v>5527</v>
      </c>
      <c r="E826" s="46" t="s">
        <v>3770</v>
      </c>
      <c r="F826" s="47" t="s">
        <v>4285</v>
      </c>
      <c r="G826" s="46" t="s">
        <v>3364</v>
      </c>
      <c r="H826" s="48">
        <v>1</v>
      </c>
      <c r="I826" s="49">
        <v>13.97</v>
      </c>
      <c r="J826" s="68">
        <v>0.1</v>
      </c>
      <c r="K826" s="58">
        <f t="shared" si="63"/>
        <v>12.7</v>
      </c>
      <c r="L826" s="69">
        <v>0.685</v>
      </c>
      <c r="M826" s="49">
        <f t="shared" si="64"/>
        <v>4.000499999999999</v>
      </c>
      <c r="N826" s="58">
        <f t="shared" si="65"/>
        <v>4.000499999999999</v>
      </c>
      <c r="O826" s="50" t="s">
        <v>1773</v>
      </c>
    </row>
    <row r="827" spans="1:15" s="1" customFormat="1" ht="15.75">
      <c r="A827" s="43">
        <v>882</v>
      </c>
      <c r="B827" s="44" t="s">
        <v>3413</v>
      </c>
      <c r="C827" s="55" t="s">
        <v>3365</v>
      </c>
      <c r="D827" s="46" t="s">
        <v>3414</v>
      </c>
      <c r="E827" s="46" t="s">
        <v>5157</v>
      </c>
      <c r="F827" s="47" t="s">
        <v>4285</v>
      </c>
      <c r="G827" s="46" t="s">
        <v>4230</v>
      </c>
      <c r="H827" s="48">
        <v>1</v>
      </c>
      <c r="I827" s="49">
        <v>1.315</v>
      </c>
      <c r="J827" s="68">
        <v>0.1</v>
      </c>
      <c r="K827" s="49">
        <f>SUM(I827*100)/110</f>
        <v>1.1954545454545455</v>
      </c>
      <c r="L827" s="69">
        <v>0.6496</v>
      </c>
      <c r="M827" s="58">
        <v>0.41</v>
      </c>
      <c r="N827" s="58">
        <f>(M827/H827)</f>
        <v>0.41</v>
      </c>
      <c r="O827" s="50" t="s">
        <v>1773</v>
      </c>
    </row>
    <row r="828" spans="1:15" s="1" customFormat="1" ht="15.75">
      <c r="A828" s="43">
        <v>883</v>
      </c>
      <c r="B828" s="44" t="s">
        <v>3413</v>
      </c>
      <c r="C828" s="55" t="s">
        <v>3369</v>
      </c>
      <c r="D828" s="46" t="s">
        <v>3414</v>
      </c>
      <c r="E828" s="46" t="s">
        <v>5158</v>
      </c>
      <c r="F828" s="47" t="s">
        <v>4285</v>
      </c>
      <c r="G828" s="46" t="s">
        <v>4231</v>
      </c>
      <c r="H828" s="48">
        <v>1</v>
      </c>
      <c r="I828" s="49">
        <v>2.27</v>
      </c>
      <c r="J828" s="68">
        <v>0.1</v>
      </c>
      <c r="K828" s="49">
        <f>SUM(I828*100)/110</f>
        <v>2.0636363636363635</v>
      </c>
      <c r="L828" s="69">
        <v>0.6699</v>
      </c>
      <c r="M828" s="58">
        <f>SUM(K828-(K828*L828))</f>
        <v>0.6812063636363634</v>
      </c>
      <c r="N828" s="58">
        <f>(M828/H828)</f>
        <v>0.6812063636363634</v>
      </c>
      <c r="O828" s="50" t="s">
        <v>4472</v>
      </c>
    </row>
    <row r="829" spans="1:15" s="4" customFormat="1" ht="15.75">
      <c r="A829" s="43">
        <v>884</v>
      </c>
      <c r="B829" s="44" t="s">
        <v>3413</v>
      </c>
      <c r="C829" s="55" t="s">
        <v>3366</v>
      </c>
      <c r="D829" s="46" t="s">
        <v>3414</v>
      </c>
      <c r="E829" s="46" t="s">
        <v>5159</v>
      </c>
      <c r="F829" s="47" t="s">
        <v>4285</v>
      </c>
      <c r="G829" s="46" t="s">
        <v>4232</v>
      </c>
      <c r="H829" s="48">
        <v>1</v>
      </c>
      <c r="I829" s="49">
        <v>3.93</v>
      </c>
      <c r="J829" s="68">
        <v>0.1</v>
      </c>
      <c r="K829" s="49">
        <f t="shared" si="63"/>
        <v>3.5727272727272728</v>
      </c>
      <c r="L829" s="69">
        <v>0.6695</v>
      </c>
      <c r="M829" s="58">
        <f t="shared" si="64"/>
        <v>1.1807863636363636</v>
      </c>
      <c r="N829" s="58">
        <f t="shared" si="65"/>
        <v>1.1807863636363636</v>
      </c>
      <c r="O829" s="50" t="s">
        <v>4472</v>
      </c>
    </row>
    <row r="830" spans="1:15" s="4" customFormat="1" ht="15.75">
      <c r="A830" s="43">
        <v>885</v>
      </c>
      <c r="B830" s="44" t="s">
        <v>3413</v>
      </c>
      <c r="C830" s="55" t="s">
        <v>3367</v>
      </c>
      <c r="D830" s="46" t="s">
        <v>142</v>
      </c>
      <c r="E830" s="46" t="s">
        <v>5160</v>
      </c>
      <c r="F830" s="47" t="s">
        <v>4285</v>
      </c>
      <c r="G830" s="46" t="s">
        <v>4233</v>
      </c>
      <c r="H830" s="48">
        <v>1</v>
      </c>
      <c r="I830" s="49">
        <v>4.95</v>
      </c>
      <c r="J830" s="68">
        <v>0.1</v>
      </c>
      <c r="K830" s="49">
        <f t="shared" si="63"/>
        <v>4.5</v>
      </c>
      <c r="L830" s="69">
        <v>0.6556</v>
      </c>
      <c r="M830" s="58">
        <f t="shared" si="64"/>
        <v>1.5498000000000003</v>
      </c>
      <c r="N830" s="58">
        <f t="shared" si="65"/>
        <v>1.5498000000000003</v>
      </c>
      <c r="O830" s="50" t="s">
        <v>4472</v>
      </c>
    </row>
    <row r="831" spans="1:15" s="4" customFormat="1" ht="15.75">
      <c r="A831" s="43">
        <v>886</v>
      </c>
      <c r="B831" s="44" t="s">
        <v>3413</v>
      </c>
      <c r="C831" s="55" t="s">
        <v>3368</v>
      </c>
      <c r="D831" s="46" t="s">
        <v>142</v>
      </c>
      <c r="E831" s="46" t="s">
        <v>5161</v>
      </c>
      <c r="F831" s="47" t="s">
        <v>4285</v>
      </c>
      <c r="G831" s="46" t="s">
        <v>4234</v>
      </c>
      <c r="H831" s="48">
        <v>1</v>
      </c>
      <c r="I831" s="49">
        <v>9.41</v>
      </c>
      <c r="J831" s="68">
        <v>0.1</v>
      </c>
      <c r="K831" s="49">
        <f t="shared" si="63"/>
        <v>8.554545454545455</v>
      </c>
      <c r="L831" s="69">
        <v>0.6526</v>
      </c>
      <c r="M831" s="58">
        <f t="shared" si="64"/>
        <v>2.9718490909090916</v>
      </c>
      <c r="N831" s="58">
        <f t="shared" si="65"/>
        <v>2.9718490909090916</v>
      </c>
      <c r="O831" s="50" t="s">
        <v>4472</v>
      </c>
    </row>
    <row r="832" spans="1:15" s="4" customFormat="1" ht="15.75">
      <c r="A832" s="43">
        <v>376</v>
      </c>
      <c r="B832" s="44" t="s">
        <v>4828</v>
      </c>
      <c r="C832" s="45" t="s">
        <v>1965</v>
      </c>
      <c r="D832" s="46" t="s">
        <v>4829</v>
      </c>
      <c r="E832" s="46" t="s">
        <v>2479</v>
      </c>
      <c r="F832" s="47" t="s">
        <v>4285</v>
      </c>
      <c r="G832" s="72" t="s">
        <v>1966</v>
      </c>
      <c r="H832" s="43">
        <v>20</v>
      </c>
      <c r="I832" s="49">
        <v>8</v>
      </c>
      <c r="J832" s="68">
        <v>0.1</v>
      </c>
      <c r="K832" s="49">
        <f t="shared" si="63"/>
        <v>7.2727272727272725</v>
      </c>
      <c r="L832" s="69">
        <v>0.516</v>
      </c>
      <c r="M832" s="49">
        <f t="shared" si="64"/>
        <v>3.5199999999999996</v>
      </c>
      <c r="N832" s="51">
        <f t="shared" si="65"/>
        <v>0.176</v>
      </c>
      <c r="O832" s="50" t="s">
        <v>1773</v>
      </c>
    </row>
    <row r="833" spans="1:15" s="4" customFormat="1" ht="15.75">
      <c r="A833" s="43">
        <v>198</v>
      </c>
      <c r="B833" s="44" t="s">
        <v>2337</v>
      </c>
      <c r="C833" s="55" t="s">
        <v>3549</v>
      </c>
      <c r="D833" s="46" t="s">
        <v>2338</v>
      </c>
      <c r="E833" s="46" t="s">
        <v>5312</v>
      </c>
      <c r="F833" s="47" t="s">
        <v>4285</v>
      </c>
      <c r="G833" s="72" t="s">
        <v>3551</v>
      </c>
      <c r="H833" s="43">
        <v>7</v>
      </c>
      <c r="I833" s="49">
        <v>7.4904</v>
      </c>
      <c r="J833" s="68">
        <v>0.1</v>
      </c>
      <c r="K833" s="49">
        <f t="shared" si="63"/>
        <v>6.809454545454545</v>
      </c>
      <c r="L833" s="69">
        <v>0.5007</v>
      </c>
      <c r="M833" s="49">
        <f t="shared" si="64"/>
        <v>3.3999606545454544</v>
      </c>
      <c r="N833" s="54">
        <f t="shared" si="65"/>
        <v>0.4857086649350649</v>
      </c>
      <c r="O833" s="50" t="s">
        <v>3553</v>
      </c>
    </row>
    <row r="834" spans="1:15" s="4" customFormat="1" ht="15.75">
      <c r="A834" s="43">
        <v>199</v>
      </c>
      <c r="B834" s="44" t="s">
        <v>2337</v>
      </c>
      <c r="C834" s="55" t="s">
        <v>3550</v>
      </c>
      <c r="D834" s="46" t="s">
        <v>2338</v>
      </c>
      <c r="E834" s="46" t="s">
        <v>3822</v>
      </c>
      <c r="F834" s="47" t="s">
        <v>4285</v>
      </c>
      <c r="G834" s="72" t="s">
        <v>3552</v>
      </c>
      <c r="H834" s="43">
        <v>7</v>
      </c>
      <c r="I834" s="49">
        <v>30.04</v>
      </c>
      <c r="J834" s="68">
        <v>0.1</v>
      </c>
      <c r="K834" s="49">
        <f t="shared" si="63"/>
        <v>27.30909090909091</v>
      </c>
      <c r="L834" s="69">
        <v>0.5003</v>
      </c>
      <c r="M834" s="49">
        <v>13.65</v>
      </c>
      <c r="N834" s="51">
        <f t="shared" si="65"/>
        <v>1.95</v>
      </c>
      <c r="O834" s="50" t="s">
        <v>3553</v>
      </c>
    </row>
    <row r="835" spans="1:15" s="4" customFormat="1" ht="16.5" thickBot="1">
      <c r="A835" s="6"/>
      <c r="B835" s="9"/>
      <c r="C835" s="12"/>
      <c r="D835" s="8"/>
      <c r="E835" s="8"/>
      <c r="F835" s="10"/>
      <c r="G835" s="23"/>
      <c r="H835" s="6"/>
      <c r="I835" s="18"/>
      <c r="J835" s="86"/>
      <c r="K835" s="18"/>
      <c r="L835" s="87"/>
      <c r="M835" s="18"/>
      <c r="N835" s="19"/>
      <c r="O835" s="7"/>
    </row>
    <row r="836" spans="1:15" s="4" customFormat="1" ht="26.25" thickBot="1">
      <c r="A836" s="526" t="s">
        <v>713</v>
      </c>
      <c r="B836" s="527"/>
      <c r="C836" s="527"/>
      <c r="D836" s="527"/>
      <c r="E836" s="527"/>
      <c r="F836" s="527"/>
      <c r="G836" s="527"/>
      <c r="H836" s="527"/>
      <c r="I836" s="527"/>
      <c r="J836" s="527"/>
      <c r="K836" s="527"/>
      <c r="L836" s="527"/>
      <c r="M836" s="527"/>
      <c r="N836" s="527"/>
      <c r="O836" s="528"/>
    </row>
    <row r="837" spans="1:15" s="4" customFormat="1" ht="15.75">
      <c r="A837" s="259" t="s">
        <v>511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78"/>
      <c r="O837" s="1"/>
    </row>
    <row r="838" spans="1:15" s="4" customFormat="1" ht="22.5">
      <c r="A838" s="182" t="s">
        <v>221</v>
      </c>
      <c r="B838" s="11"/>
      <c r="C838" s="12"/>
      <c r="D838" s="8"/>
      <c r="E838" s="8"/>
      <c r="F838" s="10"/>
      <c r="G838" s="8"/>
      <c r="H838" s="6"/>
      <c r="I838" s="18"/>
      <c r="J838" s="86"/>
      <c r="K838" s="18"/>
      <c r="L838" s="87"/>
      <c r="M838" s="24"/>
      <c r="N838" s="19"/>
      <c r="O838" s="7"/>
    </row>
    <row r="839" spans="1:15" s="4" customFormat="1" ht="47.25">
      <c r="A839" s="39" t="s">
        <v>2985</v>
      </c>
      <c r="B839" s="39" t="s">
        <v>580</v>
      </c>
      <c r="C839" s="39" t="s">
        <v>1930</v>
      </c>
      <c r="D839" s="40" t="s">
        <v>1931</v>
      </c>
      <c r="E839" s="40" t="s">
        <v>1932</v>
      </c>
      <c r="F839" s="40" t="s">
        <v>4276</v>
      </c>
      <c r="G839" s="40" t="s">
        <v>2986</v>
      </c>
      <c r="H839" s="41" t="s">
        <v>2800</v>
      </c>
      <c r="I839" s="41" t="s">
        <v>2361</v>
      </c>
      <c r="J839" s="41" t="s">
        <v>2987</v>
      </c>
      <c r="K839" s="42" t="s">
        <v>4613</v>
      </c>
      <c r="L839" s="39" t="s">
        <v>2988</v>
      </c>
      <c r="M839" s="42" t="s">
        <v>2801</v>
      </c>
      <c r="N839" s="42" t="s">
        <v>1933</v>
      </c>
      <c r="O839" s="39" t="s">
        <v>1929</v>
      </c>
    </row>
    <row r="840" spans="1:15" s="4" customFormat="1" ht="15.75">
      <c r="A840" s="43">
        <v>473</v>
      </c>
      <c r="B840" s="45" t="s">
        <v>2457</v>
      </c>
      <c r="C840" s="45" t="s">
        <v>5592</v>
      </c>
      <c r="D840" s="46" t="s">
        <v>2458</v>
      </c>
      <c r="E840" s="46" t="s">
        <v>2459</v>
      </c>
      <c r="F840" s="46" t="s">
        <v>4277</v>
      </c>
      <c r="G840" s="47" t="s">
        <v>3482</v>
      </c>
      <c r="H840" s="48">
        <v>1</v>
      </c>
      <c r="I840" s="290">
        <v>9.05</v>
      </c>
      <c r="J840" s="291">
        <v>0.1</v>
      </c>
      <c r="K840" s="85">
        <f>SUM(I840*100)/110</f>
        <v>8.227272727272728</v>
      </c>
      <c r="L840" s="83">
        <v>0.5</v>
      </c>
      <c r="M840" s="290">
        <f>SUM(K840-(K840*L840))</f>
        <v>4.113636363636364</v>
      </c>
      <c r="N840" s="85">
        <f>(M840/H840)</f>
        <v>4.113636363636364</v>
      </c>
      <c r="O840" s="50" t="s">
        <v>4472</v>
      </c>
    </row>
    <row r="841" spans="1:15" s="4" customFormat="1" ht="15.75">
      <c r="A841" s="43">
        <v>474</v>
      </c>
      <c r="B841" s="45" t="s">
        <v>2457</v>
      </c>
      <c r="C841" s="45" t="s">
        <v>5593</v>
      </c>
      <c r="D841" s="46" t="s">
        <v>2458</v>
      </c>
      <c r="E841" s="46" t="s">
        <v>3599</v>
      </c>
      <c r="F841" s="46" t="s">
        <v>4277</v>
      </c>
      <c r="G841" s="47" t="s">
        <v>4853</v>
      </c>
      <c r="H841" s="48">
        <v>12</v>
      </c>
      <c r="I841" s="290">
        <v>5.77</v>
      </c>
      <c r="J841" s="291">
        <v>0.1</v>
      </c>
      <c r="K841" s="85">
        <f>SUM(I841*100)/110</f>
        <v>5.245454545454545</v>
      </c>
      <c r="L841" s="83">
        <v>0.5</v>
      </c>
      <c r="M841" s="290">
        <f>SUM(K841-(K841*L841))</f>
        <v>2.6227272727272726</v>
      </c>
      <c r="N841" s="85">
        <v>0.22</v>
      </c>
      <c r="O841" s="50" t="s">
        <v>4472</v>
      </c>
    </row>
    <row r="842" spans="1:15" s="4" customFormat="1" ht="16.5" thickBot="1">
      <c r="A842" s="6"/>
      <c r="B842" s="9"/>
      <c r="C842" s="12"/>
      <c r="D842" s="8"/>
      <c r="E842" s="8"/>
      <c r="F842" s="10"/>
      <c r="G842" s="23"/>
      <c r="H842" s="6"/>
      <c r="I842" s="18"/>
      <c r="J842" s="86"/>
      <c r="K842" s="18"/>
      <c r="L842" s="87"/>
      <c r="M842" s="18"/>
      <c r="N842" s="19"/>
      <c r="O842" s="7"/>
    </row>
    <row r="843" spans="1:15" s="4" customFormat="1" ht="26.25" thickBot="1">
      <c r="A843" s="526" t="s">
        <v>4115</v>
      </c>
      <c r="B843" s="527"/>
      <c r="C843" s="527"/>
      <c r="D843" s="527"/>
      <c r="E843" s="527"/>
      <c r="F843" s="527"/>
      <c r="G843" s="527"/>
      <c r="H843" s="527"/>
      <c r="I843" s="527"/>
      <c r="J843" s="527"/>
      <c r="K843" s="527"/>
      <c r="L843" s="527"/>
      <c r="M843" s="527"/>
      <c r="N843" s="527"/>
      <c r="O843" s="528"/>
    </row>
    <row r="844" spans="1:15" s="4" customFormat="1" ht="15.75">
      <c r="A844" s="91" t="s">
        <v>69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78"/>
      <c r="O844" s="1"/>
    </row>
    <row r="845" spans="1:15" s="4" customFormat="1" ht="23.25">
      <c r="A845" s="183" t="s">
        <v>222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78"/>
      <c r="O845" s="1"/>
    </row>
    <row r="846" spans="1:15" s="4" customFormat="1" ht="47.25">
      <c r="A846" s="39" t="s">
        <v>2985</v>
      </c>
      <c r="B846" s="39" t="s">
        <v>580</v>
      </c>
      <c r="C846" s="39" t="s">
        <v>1930</v>
      </c>
      <c r="D846" s="40" t="s">
        <v>1931</v>
      </c>
      <c r="E846" s="40" t="s">
        <v>1932</v>
      </c>
      <c r="F846" s="40" t="s">
        <v>4276</v>
      </c>
      <c r="G846" s="40" t="s">
        <v>2986</v>
      </c>
      <c r="H846" s="41" t="s">
        <v>2800</v>
      </c>
      <c r="I846" s="41" t="s">
        <v>2361</v>
      </c>
      <c r="J846" s="41" t="s">
        <v>2987</v>
      </c>
      <c r="K846" s="42" t="s">
        <v>4613</v>
      </c>
      <c r="L846" s="39" t="s">
        <v>2988</v>
      </c>
      <c r="M846" s="42" t="s">
        <v>2801</v>
      </c>
      <c r="N846" s="42" t="s">
        <v>1933</v>
      </c>
      <c r="O846" s="39" t="s">
        <v>1929</v>
      </c>
    </row>
    <row r="847" spans="1:15" s="4" customFormat="1" ht="15.75">
      <c r="A847" s="43">
        <v>120</v>
      </c>
      <c r="B847" s="44" t="s">
        <v>5567</v>
      </c>
      <c r="C847" s="124" t="s">
        <v>2438</v>
      </c>
      <c r="D847" s="46" t="s">
        <v>5568</v>
      </c>
      <c r="E847" s="46" t="s">
        <v>2617</v>
      </c>
      <c r="F847" s="47" t="s">
        <v>4102</v>
      </c>
      <c r="G847" s="72" t="s">
        <v>4103</v>
      </c>
      <c r="H847" s="43">
        <v>1</v>
      </c>
      <c r="I847" s="49">
        <v>15.15</v>
      </c>
      <c r="J847" s="68">
        <v>0.1</v>
      </c>
      <c r="K847" s="49">
        <f>SUM(I847*100)/110</f>
        <v>13.772727272727273</v>
      </c>
      <c r="L847" s="69">
        <v>0.5</v>
      </c>
      <c r="M847" s="49">
        <f>SUM(K847-(K847*L847))</f>
        <v>6.886363636363637</v>
      </c>
      <c r="N847" s="58">
        <f>(M847/H847)</f>
        <v>6.886363636363637</v>
      </c>
      <c r="O847" s="50" t="s">
        <v>1773</v>
      </c>
    </row>
    <row r="848" spans="1:15" s="4" customFormat="1" ht="15.75">
      <c r="A848" s="43">
        <v>563</v>
      </c>
      <c r="B848" s="45" t="s">
        <v>2304</v>
      </c>
      <c r="C848" s="45" t="s">
        <v>4104</v>
      </c>
      <c r="D848" s="46" t="s">
        <v>2307</v>
      </c>
      <c r="E848" s="46" t="s">
        <v>3584</v>
      </c>
      <c r="F848" s="47" t="s">
        <v>4102</v>
      </c>
      <c r="G848" s="47" t="s">
        <v>4995</v>
      </c>
      <c r="H848" s="48">
        <v>1</v>
      </c>
      <c r="I848" s="49">
        <v>10.88</v>
      </c>
      <c r="J848" s="68">
        <v>0.1</v>
      </c>
      <c r="K848" s="58">
        <f>SUM(I848*100)/110</f>
        <v>9.89090909090909</v>
      </c>
      <c r="L848" s="81">
        <v>0.7311</v>
      </c>
      <c r="M848" s="49">
        <f>SUM(K848-(K848*L848))</f>
        <v>2.659665454545455</v>
      </c>
      <c r="N848" s="58">
        <f>(M848/H848)</f>
        <v>2.659665454545455</v>
      </c>
      <c r="O848" s="50" t="s">
        <v>1773</v>
      </c>
    </row>
    <row r="849" spans="1:15" s="4" customFormat="1" ht="16.5" thickBot="1">
      <c r="A849" s="300">
        <v>564</v>
      </c>
      <c r="B849" s="462" t="s">
        <v>2304</v>
      </c>
      <c r="C849" s="462" t="s">
        <v>4105</v>
      </c>
      <c r="D849" s="298" t="s">
        <v>2307</v>
      </c>
      <c r="E849" s="298" t="s">
        <v>3585</v>
      </c>
      <c r="F849" s="463" t="s">
        <v>4102</v>
      </c>
      <c r="G849" s="463" t="s">
        <v>4994</v>
      </c>
      <c r="H849" s="465">
        <v>10</v>
      </c>
      <c r="I849" s="466">
        <v>11.8</v>
      </c>
      <c r="J849" s="467">
        <v>0.1</v>
      </c>
      <c r="K849" s="469">
        <f>SUM(I849*100)/110</f>
        <v>10.727272727272727</v>
      </c>
      <c r="L849" s="481">
        <v>0.7304</v>
      </c>
      <c r="M849" s="466">
        <f>SUM(K849-(K849*L849))</f>
        <v>2.8920727272727262</v>
      </c>
      <c r="N849" s="471">
        <f>(M849/H849)</f>
        <v>0.28920727272727265</v>
      </c>
      <c r="O849" s="305" t="s">
        <v>1773</v>
      </c>
    </row>
    <row r="850" spans="1:15" s="4" customFormat="1" ht="26.25" thickBot="1">
      <c r="A850" s="526" t="s">
        <v>4115</v>
      </c>
      <c r="B850" s="527"/>
      <c r="C850" s="527"/>
      <c r="D850" s="527"/>
      <c r="E850" s="527"/>
      <c r="F850" s="527"/>
      <c r="G850" s="527"/>
      <c r="H850" s="527"/>
      <c r="I850" s="527"/>
      <c r="J850" s="527"/>
      <c r="K850" s="527"/>
      <c r="L850" s="527"/>
      <c r="M850" s="527"/>
      <c r="N850" s="527"/>
      <c r="O850" s="528"/>
    </row>
    <row r="851" spans="1:15" s="4" customFormat="1" ht="15.75">
      <c r="A851" s="91" t="s">
        <v>70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4" customFormat="1" ht="23.25">
      <c r="A852" s="183" t="s">
        <v>223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47.25">
      <c r="A853" s="39" t="s">
        <v>2985</v>
      </c>
      <c r="B853" s="39" t="s">
        <v>580</v>
      </c>
      <c r="C853" s="39" t="s">
        <v>1930</v>
      </c>
      <c r="D853" s="40" t="s">
        <v>1931</v>
      </c>
      <c r="E853" s="40" t="s">
        <v>1932</v>
      </c>
      <c r="F853" s="40" t="s">
        <v>4276</v>
      </c>
      <c r="G853" s="40" t="s">
        <v>2986</v>
      </c>
      <c r="H853" s="41" t="s">
        <v>2800</v>
      </c>
      <c r="I853" s="41" t="s">
        <v>2361</v>
      </c>
      <c r="J853" s="41" t="s">
        <v>2987</v>
      </c>
      <c r="K853" s="42" t="s">
        <v>4613</v>
      </c>
      <c r="L853" s="39" t="s">
        <v>2988</v>
      </c>
      <c r="M853" s="42" t="s">
        <v>2801</v>
      </c>
      <c r="N853" s="42" t="s">
        <v>1933</v>
      </c>
      <c r="O853" s="39" t="s">
        <v>1929</v>
      </c>
    </row>
    <row r="854" spans="1:15" ht="15.75">
      <c r="A854" s="43">
        <v>896</v>
      </c>
      <c r="B854" s="44" t="s">
        <v>2221</v>
      </c>
      <c r="C854" s="45" t="s">
        <v>4996</v>
      </c>
      <c r="D854" s="46" t="s">
        <v>2222</v>
      </c>
      <c r="E854" s="46" t="s">
        <v>2223</v>
      </c>
      <c r="F854" s="47" t="s">
        <v>4102</v>
      </c>
      <c r="G854" s="46" t="s">
        <v>1020</v>
      </c>
      <c r="H854" s="48">
        <v>30</v>
      </c>
      <c r="I854" s="290">
        <v>2.31</v>
      </c>
      <c r="J854" s="291">
        <v>0.1</v>
      </c>
      <c r="K854" s="290">
        <f>SUM(I854*100)/110</f>
        <v>2.1</v>
      </c>
      <c r="L854" s="83">
        <v>0.5</v>
      </c>
      <c r="M854" s="85">
        <f>SUM(K854-(K854*L854))</f>
        <v>1.05</v>
      </c>
      <c r="N854" s="292">
        <f>(M854/H854)</f>
        <v>0.035</v>
      </c>
      <c r="O854" s="50" t="s">
        <v>4472</v>
      </c>
    </row>
    <row r="855" spans="1:15" ht="15.75">
      <c r="A855" s="43">
        <v>897</v>
      </c>
      <c r="B855" s="44" t="s">
        <v>2221</v>
      </c>
      <c r="C855" s="45" t="s">
        <v>4997</v>
      </c>
      <c r="D855" s="46" t="s">
        <v>2222</v>
      </c>
      <c r="E855" s="46" t="s">
        <v>4692</v>
      </c>
      <c r="F855" s="47" t="s">
        <v>4102</v>
      </c>
      <c r="G855" s="46" t="s">
        <v>1020</v>
      </c>
      <c r="H855" s="48">
        <v>30</v>
      </c>
      <c r="I855" s="290">
        <v>2.31</v>
      </c>
      <c r="J855" s="291">
        <v>0.1</v>
      </c>
      <c r="K855" s="290">
        <f>SUM(I855*100)/110</f>
        <v>2.1</v>
      </c>
      <c r="L855" s="83">
        <v>0.5</v>
      </c>
      <c r="M855" s="85">
        <f>SUM(K855-(K855*L855))</f>
        <v>1.05</v>
      </c>
      <c r="N855" s="292">
        <f>(M855/H855)</f>
        <v>0.035</v>
      </c>
      <c r="O855" s="50" t="s">
        <v>4472</v>
      </c>
    </row>
    <row r="856" spans="1:15" s="1" customFormat="1" ht="16.5" thickBot="1">
      <c r="A856" s="6"/>
      <c r="B856" s="9"/>
      <c r="C856" s="12"/>
      <c r="D856" s="8"/>
      <c r="E856" s="8"/>
      <c r="F856" s="10"/>
      <c r="G856" s="23"/>
      <c r="H856" s="6"/>
      <c r="I856" s="18"/>
      <c r="J856" s="86"/>
      <c r="K856" s="18"/>
      <c r="L856" s="87"/>
      <c r="M856" s="18"/>
      <c r="N856" s="19"/>
      <c r="O856" s="7"/>
    </row>
    <row r="857" spans="1:15" s="1" customFormat="1" ht="26.25" thickBot="1">
      <c r="A857" s="526" t="s">
        <v>5580</v>
      </c>
      <c r="B857" s="527"/>
      <c r="C857" s="527"/>
      <c r="D857" s="527"/>
      <c r="E857" s="527"/>
      <c r="F857" s="527"/>
      <c r="G857" s="527"/>
      <c r="H857" s="527"/>
      <c r="I857" s="527"/>
      <c r="J857" s="527"/>
      <c r="K857" s="527"/>
      <c r="L857" s="527"/>
      <c r="M857" s="527"/>
      <c r="N857" s="527"/>
      <c r="O857" s="528"/>
    </row>
    <row r="858" spans="1:15" s="4" customFormat="1" ht="15.75">
      <c r="A858" s="91" t="s">
        <v>512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78"/>
      <c r="O858" s="1"/>
    </row>
    <row r="859" spans="1:15" s="4" customFormat="1" ht="23.25">
      <c r="A859" s="183" t="s">
        <v>224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78"/>
      <c r="O859" s="1"/>
    </row>
    <row r="860" spans="1:15" s="4" customFormat="1" ht="47.25">
      <c r="A860" s="39" t="s">
        <v>2985</v>
      </c>
      <c r="B860" s="39" t="s">
        <v>580</v>
      </c>
      <c r="C860" s="39" t="s">
        <v>1930</v>
      </c>
      <c r="D860" s="40" t="s">
        <v>1931</v>
      </c>
      <c r="E860" s="40" t="s">
        <v>1932</v>
      </c>
      <c r="F860" s="40" t="s">
        <v>4276</v>
      </c>
      <c r="G860" s="40" t="s">
        <v>2986</v>
      </c>
      <c r="H860" s="41" t="s">
        <v>2800</v>
      </c>
      <c r="I860" s="41" t="s">
        <v>2361</v>
      </c>
      <c r="J860" s="41" t="s">
        <v>2987</v>
      </c>
      <c r="K860" s="42" t="s">
        <v>4613</v>
      </c>
      <c r="L860" s="39" t="s">
        <v>2988</v>
      </c>
      <c r="M860" s="42" t="s">
        <v>2801</v>
      </c>
      <c r="N860" s="42" t="s">
        <v>1933</v>
      </c>
      <c r="O860" s="39" t="s">
        <v>1929</v>
      </c>
    </row>
    <row r="861" spans="1:15" s="4" customFormat="1" ht="15.75">
      <c r="A861" s="43">
        <v>9</v>
      </c>
      <c r="B861" s="44" t="s">
        <v>3810</v>
      </c>
      <c r="C861" s="124" t="s">
        <v>4588</v>
      </c>
      <c r="D861" s="46" t="s">
        <v>3855</v>
      </c>
      <c r="E861" s="46" t="s">
        <v>3856</v>
      </c>
      <c r="F861" s="47" t="s">
        <v>4587</v>
      </c>
      <c r="G861" s="43" t="s">
        <v>4589</v>
      </c>
      <c r="H861" s="43">
        <v>6</v>
      </c>
      <c r="I861" s="49">
        <v>74.9999</v>
      </c>
      <c r="J861" s="68">
        <v>0.1</v>
      </c>
      <c r="K861" s="49">
        <f>SUM(I861*100)/110</f>
        <v>68.18172727272727</v>
      </c>
      <c r="L861" s="69">
        <v>0.69</v>
      </c>
      <c r="M861" s="49">
        <f>SUM(K861-(K861*L861))</f>
        <v>21.13633545454546</v>
      </c>
      <c r="N861" s="51">
        <f>(M861/H861)</f>
        <v>3.5227225757575766</v>
      </c>
      <c r="O861" s="50" t="s">
        <v>1773</v>
      </c>
    </row>
    <row r="862" spans="1:15" s="4" customFormat="1" ht="15.75">
      <c r="A862" s="43">
        <v>589</v>
      </c>
      <c r="B862" s="44" t="s">
        <v>5483</v>
      </c>
      <c r="C862" s="55" t="s">
        <v>4590</v>
      </c>
      <c r="D862" s="46" t="s">
        <v>3769</v>
      </c>
      <c r="E862" s="46" t="s">
        <v>3992</v>
      </c>
      <c r="F862" s="47" t="s">
        <v>4587</v>
      </c>
      <c r="G862" s="43" t="s">
        <v>2704</v>
      </c>
      <c r="H862" s="43">
        <v>1</v>
      </c>
      <c r="I862" s="49">
        <v>5.2</v>
      </c>
      <c r="J862" s="68">
        <v>0.1</v>
      </c>
      <c r="K862" s="58">
        <f>SUM(I862*100)/110</f>
        <v>4.7272727272727275</v>
      </c>
      <c r="L862" s="69">
        <v>0.69</v>
      </c>
      <c r="M862" s="49">
        <f>SUM(K862-(K862*L862))</f>
        <v>1.4654545454545458</v>
      </c>
      <c r="N862" s="51">
        <f>(M862/H862)</f>
        <v>1.4654545454545458</v>
      </c>
      <c r="O862" s="50" t="s">
        <v>1773</v>
      </c>
    </row>
    <row r="863" spans="1:15" s="4" customFormat="1" ht="31.5">
      <c r="A863" s="43">
        <v>590</v>
      </c>
      <c r="B863" s="44" t="s">
        <v>5483</v>
      </c>
      <c r="C863" s="55" t="s">
        <v>4591</v>
      </c>
      <c r="D863" s="46" t="s">
        <v>3769</v>
      </c>
      <c r="E863" s="46" t="s">
        <v>3993</v>
      </c>
      <c r="F863" s="47" t="s">
        <v>4587</v>
      </c>
      <c r="G863" s="43" t="s">
        <v>2705</v>
      </c>
      <c r="H863" s="43">
        <v>5</v>
      </c>
      <c r="I863" s="49">
        <v>3.5</v>
      </c>
      <c r="J863" s="68">
        <v>0.1</v>
      </c>
      <c r="K863" s="58">
        <f>SUM(I863*100)/110</f>
        <v>3.1818181818181817</v>
      </c>
      <c r="L863" s="69">
        <v>0.6</v>
      </c>
      <c r="M863" s="49">
        <f>SUM(K863-(K863*L863))</f>
        <v>1.2727272727272727</v>
      </c>
      <c r="N863" s="51">
        <f>(M863/H863)</f>
        <v>0.2545454545454545</v>
      </c>
      <c r="O863" s="50" t="s">
        <v>1773</v>
      </c>
    </row>
    <row r="864" spans="1:15" s="4" customFormat="1" ht="16.5" thickBot="1">
      <c r="A864" s="300">
        <v>1238</v>
      </c>
      <c r="B864" s="461" t="s">
        <v>3511</v>
      </c>
      <c r="C864" s="462" t="s">
        <v>4592</v>
      </c>
      <c r="D864" s="298" t="s">
        <v>3512</v>
      </c>
      <c r="E864" s="298" t="s">
        <v>3513</v>
      </c>
      <c r="F864" s="463" t="s">
        <v>4587</v>
      </c>
      <c r="G864" s="300" t="s">
        <v>4593</v>
      </c>
      <c r="H864" s="300">
        <v>1</v>
      </c>
      <c r="I864" s="466">
        <v>4</v>
      </c>
      <c r="J864" s="467">
        <v>0.1</v>
      </c>
      <c r="K864" s="466">
        <f>SUM(I864*100)/110</f>
        <v>3.6363636363636362</v>
      </c>
      <c r="L864" s="468">
        <v>0.71</v>
      </c>
      <c r="M864" s="469">
        <f>SUM(K864-(K864*L864))</f>
        <v>1.0545454545454547</v>
      </c>
      <c r="N864" s="471">
        <f>(M864/H864)</f>
        <v>1.0545454545454547</v>
      </c>
      <c r="O864" s="305" t="s">
        <v>1773</v>
      </c>
    </row>
    <row r="865" spans="1:15" s="4" customFormat="1" ht="26.25" thickBot="1">
      <c r="A865" s="526" t="s">
        <v>5580</v>
      </c>
      <c r="B865" s="527"/>
      <c r="C865" s="527"/>
      <c r="D865" s="527"/>
      <c r="E865" s="527"/>
      <c r="F865" s="527"/>
      <c r="G865" s="527"/>
      <c r="H865" s="527"/>
      <c r="I865" s="527"/>
      <c r="J865" s="527"/>
      <c r="K865" s="527"/>
      <c r="L865" s="527"/>
      <c r="M865" s="527"/>
      <c r="N865" s="527"/>
      <c r="O865" s="528"/>
    </row>
    <row r="866" s="4" customFormat="1" ht="15">
      <c r="A866" s="92" t="s">
        <v>166</v>
      </c>
    </row>
    <row r="867" s="4" customFormat="1" ht="15.75">
      <c r="A867" s="265" t="s">
        <v>513</v>
      </c>
    </row>
    <row r="868" s="4" customFormat="1" ht="23.25">
      <c r="A868" s="183" t="s">
        <v>224</v>
      </c>
    </row>
    <row r="869" spans="1:15" s="4" customFormat="1" ht="47.25">
      <c r="A869" s="39" t="s">
        <v>2985</v>
      </c>
      <c r="B869" s="39" t="s">
        <v>580</v>
      </c>
      <c r="C869" s="39" t="s">
        <v>1930</v>
      </c>
      <c r="D869" s="40" t="s">
        <v>1931</v>
      </c>
      <c r="E869" s="40" t="s">
        <v>1932</v>
      </c>
      <c r="F869" s="40" t="s">
        <v>719</v>
      </c>
      <c r="G869" s="40" t="s">
        <v>2986</v>
      </c>
      <c r="H869" s="41" t="s">
        <v>2800</v>
      </c>
      <c r="I869" s="41" t="s">
        <v>2361</v>
      </c>
      <c r="J869" s="41" t="s">
        <v>2987</v>
      </c>
      <c r="K869" s="42" t="s">
        <v>4613</v>
      </c>
      <c r="L869" s="39" t="s">
        <v>2988</v>
      </c>
      <c r="M869" s="42" t="s">
        <v>2801</v>
      </c>
      <c r="N869" s="42" t="s">
        <v>1933</v>
      </c>
      <c r="O869" s="39" t="s">
        <v>1929</v>
      </c>
    </row>
    <row r="870" spans="1:15" s="4" customFormat="1" ht="15.75">
      <c r="A870" s="43">
        <v>97</v>
      </c>
      <c r="B870" s="44" t="s">
        <v>2534</v>
      </c>
      <c r="C870" s="55" t="s">
        <v>1021</v>
      </c>
      <c r="D870" s="46" t="s">
        <v>1022</v>
      </c>
      <c r="E870" s="46" t="s">
        <v>4022</v>
      </c>
      <c r="F870" s="46" t="s">
        <v>4587</v>
      </c>
      <c r="G870" s="46" t="s">
        <v>1023</v>
      </c>
      <c r="H870" s="43">
        <v>1</v>
      </c>
      <c r="I870" s="49">
        <v>4.1999</v>
      </c>
      <c r="J870" s="68">
        <v>0.1</v>
      </c>
      <c r="K870" s="51">
        <f>SUM(I870*100)/110</f>
        <v>3.81809090909091</v>
      </c>
      <c r="L870" s="69">
        <v>0.5</v>
      </c>
      <c r="M870" s="58">
        <f>SUM(K870-(K870*L870))</f>
        <v>1.909045454545455</v>
      </c>
      <c r="N870" s="51">
        <f>(M870/H870)</f>
        <v>1.909045454545455</v>
      </c>
      <c r="O870" s="50" t="s">
        <v>1773</v>
      </c>
    </row>
    <row r="871" spans="1:15" s="4" customFormat="1" ht="16.5" thickBot="1">
      <c r="A871" s="6"/>
      <c r="B871" s="9"/>
      <c r="C871" s="11"/>
      <c r="D871" s="8"/>
      <c r="E871" s="8"/>
      <c r="F871" s="10"/>
      <c r="G871" s="20"/>
      <c r="H871" s="20"/>
      <c r="I871" s="18"/>
      <c r="J871" s="36"/>
      <c r="K871" s="30"/>
      <c r="L871" s="37"/>
      <c r="M871" s="32"/>
      <c r="N871" s="32"/>
      <c r="O871" s="7"/>
    </row>
    <row r="872" spans="1:15" s="4" customFormat="1" ht="26.25" thickBot="1">
      <c r="A872" s="526" t="s">
        <v>1024</v>
      </c>
      <c r="B872" s="527"/>
      <c r="C872" s="527"/>
      <c r="D872" s="527"/>
      <c r="E872" s="527"/>
      <c r="F872" s="527"/>
      <c r="G872" s="527"/>
      <c r="H872" s="527"/>
      <c r="I872" s="527"/>
      <c r="J872" s="527"/>
      <c r="K872" s="527"/>
      <c r="L872" s="527"/>
      <c r="M872" s="527"/>
      <c r="N872" s="527"/>
      <c r="O872" s="528"/>
    </row>
    <row r="873" s="4" customFormat="1" ht="15">
      <c r="A873" s="92" t="s">
        <v>1025</v>
      </c>
    </row>
    <row r="874" s="4" customFormat="1" ht="23.25">
      <c r="A874" s="353" t="s">
        <v>514</v>
      </c>
    </row>
    <row r="875" s="4" customFormat="1" ht="23.25">
      <c r="A875" s="183" t="s">
        <v>225</v>
      </c>
    </row>
    <row r="876" spans="1:15" s="4" customFormat="1" ht="47.25">
      <c r="A876" s="39" t="s">
        <v>2985</v>
      </c>
      <c r="B876" s="39" t="s">
        <v>580</v>
      </c>
      <c r="C876" s="39" t="s">
        <v>1930</v>
      </c>
      <c r="D876" s="40" t="s">
        <v>1931</v>
      </c>
      <c r="E876" s="40" t="s">
        <v>1932</v>
      </c>
      <c r="F876" s="40" t="s">
        <v>719</v>
      </c>
      <c r="G876" s="40" t="s">
        <v>2986</v>
      </c>
      <c r="H876" s="41" t="s">
        <v>2800</v>
      </c>
      <c r="I876" s="41" t="s">
        <v>2361</v>
      </c>
      <c r="J876" s="41" t="s">
        <v>2987</v>
      </c>
      <c r="K876" s="42" t="s">
        <v>4613</v>
      </c>
      <c r="L876" s="39" t="s">
        <v>2988</v>
      </c>
      <c r="M876" s="42" t="s">
        <v>2801</v>
      </c>
      <c r="N876" s="42" t="s">
        <v>1933</v>
      </c>
      <c r="O876" s="39" t="s">
        <v>1929</v>
      </c>
    </row>
    <row r="877" spans="1:15" s="4" customFormat="1" ht="15.75">
      <c r="A877" s="43">
        <v>22</v>
      </c>
      <c r="B877" s="44" t="s">
        <v>2323</v>
      </c>
      <c r="C877" s="45" t="s">
        <v>1026</v>
      </c>
      <c r="D877" s="46" t="s">
        <v>2324</v>
      </c>
      <c r="E877" s="46" t="s">
        <v>2325</v>
      </c>
      <c r="F877" s="46" t="s">
        <v>1027</v>
      </c>
      <c r="G877" s="46" t="s">
        <v>1028</v>
      </c>
      <c r="H877" s="43">
        <v>1</v>
      </c>
      <c r="I877" s="49">
        <v>5.7</v>
      </c>
      <c r="J877" s="68">
        <v>0.1</v>
      </c>
      <c r="K877" s="58">
        <f>SUM(I877*100)/110</f>
        <v>5.181818181818182</v>
      </c>
      <c r="L877" s="69">
        <v>0.65</v>
      </c>
      <c r="M877" s="58">
        <f>SUM(K877-(K877*L877))</f>
        <v>1.8136363636363635</v>
      </c>
      <c r="N877" s="58">
        <f>(M877/H877)</f>
        <v>1.8136363636363635</v>
      </c>
      <c r="O877" s="50" t="s">
        <v>1773</v>
      </c>
    </row>
    <row r="878" spans="1:15" s="4" customFormat="1" ht="31.5">
      <c r="A878" s="43">
        <v>23</v>
      </c>
      <c r="B878" s="44" t="s">
        <v>2323</v>
      </c>
      <c r="C878" s="45" t="s">
        <v>1029</v>
      </c>
      <c r="D878" s="46" t="s">
        <v>2324</v>
      </c>
      <c r="E878" s="52" t="s">
        <v>1030</v>
      </c>
      <c r="F878" s="46" t="s">
        <v>1027</v>
      </c>
      <c r="G878" s="46" t="s">
        <v>1031</v>
      </c>
      <c r="H878" s="43">
        <v>1</v>
      </c>
      <c r="I878" s="49">
        <v>5.7</v>
      </c>
      <c r="J878" s="68">
        <v>0.1</v>
      </c>
      <c r="K878" s="58">
        <f>SUM(I878*100)/110</f>
        <v>5.181818181818182</v>
      </c>
      <c r="L878" s="69">
        <v>0.65</v>
      </c>
      <c r="M878" s="58">
        <f>SUM(K878-(K878*L878))</f>
        <v>1.8136363636363635</v>
      </c>
      <c r="N878" s="58">
        <f>(M878/H878)</f>
        <v>1.8136363636363635</v>
      </c>
      <c r="O878" s="50" t="s">
        <v>1773</v>
      </c>
    </row>
    <row r="879" spans="1:15" s="4" customFormat="1" ht="16.5" thickBot="1">
      <c r="A879" s="300">
        <v>83</v>
      </c>
      <c r="B879" s="461" t="s">
        <v>5484</v>
      </c>
      <c r="C879" s="297" t="s">
        <v>1032</v>
      </c>
      <c r="D879" s="298" t="s">
        <v>5485</v>
      </c>
      <c r="E879" s="298" t="s">
        <v>4090</v>
      </c>
      <c r="F879" s="298" t="s">
        <v>1027</v>
      </c>
      <c r="G879" s="298" t="s">
        <v>1033</v>
      </c>
      <c r="H879" s="300">
        <v>1</v>
      </c>
      <c r="I879" s="466">
        <v>8</v>
      </c>
      <c r="J879" s="467">
        <v>0.1</v>
      </c>
      <c r="K879" s="469">
        <f>SUM(I879*100)/110</f>
        <v>7.2727272727272725</v>
      </c>
      <c r="L879" s="468">
        <v>0.52</v>
      </c>
      <c r="M879" s="469">
        <f>SUM(K879-(K879*L879))</f>
        <v>3.4909090909090907</v>
      </c>
      <c r="N879" s="469">
        <f>(M879/H879)</f>
        <v>3.4909090909090907</v>
      </c>
      <c r="O879" s="305" t="s">
        <v>1773</v>
      </c>
    </row>
    <row r="880" spans="1:15" s="4" customFormat="1" ht="26.25" thickBot="1">
      <c r="A880" s="526" t="s">
        <v>1024</v>
      </c>
      <c r="B880" s="527"/>
      <c r="C880" s="527"/>
      <c r="D880" s="527"/>
      <c r="E880" s="527"/>
      <c r="F880" s="527"/>
      <c r="G880" s="527"/>
      <c r="H880" s="527"/>
      <c r="I880" s="527"/>
      <c r="J880" s="527"/>
      <c r="K880" s="527"/>
      <c r="L880" s="527"/>
      <c r="M880" s="527"/>
      <c r="N880" s="527"/>
      <c r="O880" s="528"/>
    </row>
    <row r="881" s="4" customFormat="1" ht="15">
      <c r="A881" s="92" t="s">
        <v>1034</v>
      </c>
    </row>
    <row r="882" s="4" customFormat="1" ht="23.25">
      <c r="A882" s="353" t="s">
        <v>445</v>
      </c>
    </row>
    <row r="883" spans="1:15" s="89" customFormat="1" ht="23.25">
      <c r="A883" s="183" t="s">
        <v>225</v>
      </c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s="84" customFormat="1" ht="47.25">
      <c r="A884" s="39" t="s">
        <v>2985</v>
      </c>
      <c r="B884" s="39" t="s">
        <v>580</v>
      </c>
      <c r="C884" s="39" t="s">
        <v>1930</v>
      </c>
      <c r="D884" s="40" t="s">
        <v>1931</v>
      </c>
      <c r="E884" s="40" t="s">
        <v>1932</v>
      </c>
      <c r="F884" s="40" t="s">
        <v>719</v>
      </c>
      <c r="G884" s="40" t="s">
        <v>2986</v>
      </c>
      <c r="H884" s="41" t="s">
        <v>2800</v>
      </c>
      <c r="I884" s="41" t="s">
        <v>2361</v>
      </c>
      <c r="J884" s="41" t="s">
        <v>2987</v>
      </c>
      <c r="K884" s="42" t="s">
        <v>4613</v>
      </c>
      <c r="L884" s="39" t="s">
        <v>2988</v>
      </c>
      <c r="M884" s="42" t="s">
        <v>2801</v>
      </c>
      <c r="N884" s="42" t="s">
        <v>1933</v>
      </c>
      <c r="O884" s="39" t="s">
        <v>1929</v>
      </c>
    </row>
    <row r="885" spans="1:15" s="84" customFormat="1" ht="31.5">
      <c r="A885" s="43" t="s">
        <v>731</v>
      </c>
      <c r="B885" s="44" t="s">
        <v>5486</v>
      </c>
      <c r="C885" s="55" t="s">
        <v>1035</v>
      </c>
      <c r="D885" s="46" t="s">
        <v>1036</v>
      </c>
      <c r="E885" s="46" t="s">
        <v>1037</v>
      </c>
      <c r="F885" s="46" t="s">
        <v>1038</v>
      </c>
      <c r="G885" s="46" t="s">
        <v>1039</v>
      </c>
      <c r="H885" s="43">
        <v>1</v>
      </c>
      <c r="I885" s="49">
        <v>4.91</v>
      </c>
      <c r="J885" s="68">
        <v>0.1</v>
      </c>
      <c r="K885" s="58">
        <f>SUM(I885*100)/110</f>
        <v>4.463636363636364</v>
      </c>
      <c r="L885" s="69">
        <v>0.5</v>
      </c>
      <c r="M885" s="58">
        <f>SUM(K885-(K885*L885))</f>
        <v>2.231818181818182</v>
      </c>
      <c r="N885" s="58">
        <f>(M885/H885)</f>
        <v>2.231818181818182</v>
      </c>
      <c r="O885" s="50" t="s">
        <v>4472</v>
      </c>
    </row>
    <row r="886" spans="1:15" s="84" customFormat="1" ht="16.5" thickBot="1">
      <c r="A886" s="6"/>
      <c r="B886" s="9"/>
      <c r="C886" s="11"/>
      <c r="D886" s="8"/>
      <c r="E886" s="8"/>
      <c r="F886" s="10"/>
      <c r="G886" s="20"/>
      <c r="H886" s="20"/>
      <c r="I886" s="18"/>
      <c r="J886" s="36"/>
      <c r="K886" s="30"/>
      <c r="L886" s="37"/>
      <c r="M886" s="32"/>
      <c r="N886" s="32"/>
      <c r="O886" s="7"/>
    </row>
    <row r="887" spans="1:15" s="4" customFormat="1" ht="26.25" thickBot="1">
      <c r="A887" s="526" t="s">
        <v>5433</v>
      </c>
      <c r="B887" s="527"/>
      <c r="C887" s="527"/>
      <c r="D887" s="527"/>
      <c r="E887" s="527"/>
      <c r="F887" s="527"/>
      <c r="G887" s="527"/>
      <c r="H887" s="527"/>
      <c r="I887" s="527"/>
      <c r="J887" s="527"/>
      <c r="K887" s="527"/>
      <c r="L887" s="527"/>
      <c r="M887" s="527"/>
      <c r="N887" s="527"/>
      <c r="O887" s="528"/>
    </row>
    <row r="888" spans="1:15" s="4" customFormat="1" ht="15">
      <c r="A888" s="248" t="s">
        <v>5581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78"/>
      <c r="O888" s="1"/>
    </row>
    <row r="889" spans="1:15" s="4" customFormat="1" ht="15.75">
      <c r="A889" s="259" t="s">
        <v>446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78"/>
      <c r="O889" s="1"/>
    </row>
    <row r="890" ht="23.25">
      <c r="A890" s="183" t="s">
        <v>226</v>
      </c>
    </row>
    <row r="891" spans="1:15" ht="47.25">
      <c r="A891" s="39" t="s">
        <v>2985</v>
      </c>
      <c r="B891" s="39" t="s">
        <v>580</v>
      </c>
      <c r="C891" s="39" t="s">
        <v>1930</v>
      </c>
      <c r="D891" s="40" t="s">
        <v>1931</v>
      </c>
      <c r="E891" s="40" t="s">
        <v>1932</v>
      </c>
      <c r="F891" s="40" t="s">
        <v>4276</v>
      </c>
      <c r="G891" s="40" t="s">
        <v>2986</v>
      </c>
      <c r="H891" s="41" t="s">
        <v>2800</v>
      </c>
      <c r="I891" s="41" t="s">
        <v>2361</v>
      </c>
      <c r="J891" s="41" t="s">
        <v>2987</v>
      </c>
      <c r="K891" s="42" t="s">
        <v>4613</v>
      </c>
      <c r="L891" s="39" t="s">
        <v>2988</v>
      </c>
      <c r="M891" s="42" t="s">
        <v>2801</v>
      </c>
      <c r="N891" s="42" t="s">
        <v>1933</v>
      </c>
      <c r="O891" s="39" t="s">
        <v>1929</v>
      </c>
    </row>
    <row r="892" spans="1:15" ht="15.75">
      <c r="A892" s="43">
        <v>1176</v>
      </c>
      <c r="B892" s="45" t="s">
        <v>3111</v>
      </c>
      <c r="C892" s="45" t="s">
        <v>4099</v>
      </c>
      <c r="D892" s="46" t="s">
        <v>3112</v>
      </c>
      <c r="E892" s="46" t="s">
        <v>4098</v>
      </c>
      <c r="F892" s="47" t="s">
        <v>4094</v>
      </c>
      <c r="G892" s="46" t="s">
        <v>4100</v>
      </c>
      <c r="H892" s="48">
        <v>5</v>
      </c>
      <c r="I892" s="49">
        <v>299.684</v>
      </c>
      <c r="J892" s="68">
        <v>0.1</v>
      </c>
      <c r="K892" s="49">
        <f>SUM(I892*100)/110</f>
        <v>272.44</v>
      </c>
      <c r="L892" s="69">
        <v>0.5</v>
      </c>
      <c r="M892" s="49">
        <f>SUM(K892-(K892*L892))</f>
        <v>136.22</v>
      </c>
      <c r="N892" s="51">
        <f>(M892/H892)</f>
        <v>27.244</v>
      </c>
      <c r="O892" s="50" t="s">
        <v>1771</v>
      </c>
    </row>
    <row r="893" spans="1:15" s="4" customFormat="1" ht="15.75">
      <c r="A893" s="43">
        <v>1236</v>
      </c>
      <c r="B893" s="44" t="s">
        <v>3975</v>
      </c>
      <c r="C893" s="55" t="s">
        <v>5050</v>
      </c>
      <c r="D893" s="46" t="s">
        <v>3976</v>
      </c>
      <c r="E893" s="46" t="s">
        <v>5347</v>
      </c>
      <c r="F893" s="47" t="s">
        <v>4094</v>
      </c>
      <c r="G893" s="46" t="s">
        <v>4101</v>
      </c>
      <c r="H893" s="48">
        <v>1</v>
      </c>
      <c r="I893" s="49">
        <v>165.605</v>
      </c>
      <c r="J893" s="68">
        <v>0.1</v>
      </c>
      <c r="K893" s="49">
        <f>SUM(I893*100)/110</f>
        <v>150.55</v>
      </c>
      <c r="L893" s="69">
        <v>0.5864</v>
      </c>
      <c r="M893" s="58">
        <f>SUM(K893-(K893*L893))</f>
        <v>62.267480000000006</v>
      </c>
      <c r="N893" s="56">
        <f>(M893/H893)</f>
        <v>62.267480000000006</v>
      </c>
      <c r="O893" s="50" t="s">
        <v>4472</v>
      </c>
    </row>
    <row r="894" spans="1:15" s="4" customFormat="1" ht="15.75">
      <c r="A894" s="43">
        <v>408</v>
      </c>
      <c r="B894" s="45" t="s">
        <v>4155</v>
      </c>
      <c r="C894" s="45" t="s">
        <v>4096</v>
      </c>
      <c r="D894" s="46" t="s">
        <v>4156</v>
      </c>
      <c r="E894" s="46" t="s">
        <v>4061</v>
      </c>
      <c r="F894" s="46" t="s">
        <v>4094</v>
      </c>
      <c r="G894" s="46" t="s">
        <v>4097</v>
      </c>
      <c r="H894" s="48">
        <v>5</v>
      </c>
      <c r="I894" s="49">
        <v>869.199</v>
      </c>
      <c r="J894" s="68">
        <v>0.1</v>
      </c>
      <c r="K894" s="49">
        <f>SUM(I894*100)/110</f>
        <v>790.180909090909</v>
      </c>
      <c r="L894" s="69">
        <v>0.5</v>
      </c>
      <c r="M894" s="49">
        <f>SUM(K894-(K894*L894))</f>
        <v>395.0904545454545</v>
      </c>
      <c r="N894" s="58">
        <f>(M894/H894)</f>
        <v>79.0180909090909</v>
      </c>
      <c r="O894" s="50" t="s">
        <v>1773</v>
      </c>
    </row>
    <row r="895" spans="1:15" s="4" customFormat="1" ht="15.75">
      <c r="A895" s="43">
        <v>126</v>
      </c>
      <c r="B895" s="45" t="s">
        <v>641</v>
      </c>
      <c r="C895" s="55" t="s">
        <v>4594</v>
      </c>
      <c r="D895" s="46" t="s">
        <v>642</v>
      </c>
      <c r="E895" s="46" t="s">
        <v>643</v>
      </c>
      <c r="F895" s="47" t="s">
        <v>4094</v>
      </c>
      <c r="G895" s="46" t="s">
        <v>4095</v>
      </c>
      <c r="H895" s="48">
        <v>1</v>
      </c>
      <c r="I895" s="49" t="s">
        <v>5604</v>
      </c>
      <c r="J895" s="48"/>
      <c r="K895" s="49" t="s">
        <v>5604</v>
      </c>
      <c r="L895" s="69"/>
      <c r="M895" s="49">
        <v>75.42</v>
      </c>
      <c r="N895" s="49">
        <v>75.42</v>
      </c>
      <c r="O895" s="50" t="s">
        <v>1771</v>
      </c>
    </row>
    <row r="896" spans="1:15" s="4" customFormat="1" ht="15.75">
      <c r="A896" s="43">
        <v>127</v>
      </c>
      <c r="B896" s="45" t="s">
        <v>641</v>
      </c>
      <c r="C896" s="55" t="s">
        <v>4093</v>
      </c>
      <c r="D896" s="46" t="s">
        <v>642</v>
      </c>
      <c r="E896" s="46" t="s">
        <v>644</v>
      </c>
      <c r="F896" s="47" t="s">
        <v>4094</v>
      </c>
      <c r="G896" s="46" t="s">
        <v>4095</v>
      </c>
      <c r="H896" s="48">
        <v>1</v>
      </c>
      <c r="I896" s="49" t="s">
        <v>5604</v>
      </c>
      <c r="J896" s="68"/>
      <c r="K896" s="49" t="s">
        <v>5604</v>
      </c>
      <c r="L896" s="69"/>
      <c r="M896" s="49">
        <v>24.18</v>
      </c>
      <c r="N896" s="49">
        <v>24.18</v>
      </c>
      <c r="O896" s="50" t="s">
        <v>1771</v>
      </c>
    </row>
    <row r="897" spans="1:15" s="4" customFormat="1" ht="32.25" thickBot="1">
      <c r="A897" s="300">
        <v>1056</v>
      </c>
      <c r="B897" s="461" t="s">
        <v>1764</v>
      </c>
      <c r="C897" s="297" t="s">
        <v>3729</v>
      </c>
      <c r="D897" s="298" t="s">
        <v>1765</v>
      </c>
      <c r="E897" s="298" t="s">
        <v>1766</v>
      </c>
      <c r="F897" s="298" t="s">
        <v>4094</v>
      </c>
      <c r="G897" s="298" t="s">
        <v>3730</v>
      </c>
      <c r="H897" s="465">
        <v>1</v>
      </c>
      <c r="I897" s="466" t="s">
        <v>5604</v>
      </c>
      <c r="J897" s="467">
        <v>0.1</v>
      </c>
      <c r="K897" s="466" t="s">
        <v>5604</v>
      </c>
      <c r="L897" s="481"/>
      <c r="M897" s="469">
        <v>47.68</v>
      </c>
      <c r="N897" s="469">
        <v>47.68</v>
      </c>
      <c r="O897" s="305" t="s">
        <v>1771</v>
      </c>
    </row>
    <row r="898" spans="1:15" s="4" customFormat="1" ht="26.25" thickBot="1">
      <c r="A898" s="526" t="s">
        <v>1040</v>
      </c>
      <c r="B898" s="527"/>
      <c r="C898" s="527"/>
      <c r="D898" s="527"/>
      <c r="E898" s="527"/>
      <c r="F898" s="527"/>
      <c r="G898" s="527"/>
      <c r="H898" s="527"/>
      <c r="I898" s="527"/>
      <c r="J898" s="527"/>
      <c r="K898" s="527"/>
      <c r="L898" s="527"/>
      <c r="M898" s="527"/>
      <c r="N898" s="527"/>
      <c r="O898" s="528"/>
    </row>
    <row r="899" s="4" customFormat="1" ht="15.75">
      <c r="A899" s="92" t="s">
        <v>447</v>
      </c>
    </row>
    <row r="900" s="4" customFormat="1" ht="23.25">
      <c r="A900" s="183" t="s">
        <v>227</v>
      </c>
    </row>
    <row r="901" spans="1:15" s="4" customFormat="1" ht="47.25">
      <c r="A901" s="39" t="s">
        <v>2985</v>
      </c>
      <c r="B901" s="39" t="s">
        <v>580</v>
      </c>
      <c r="C901" s="39" t="s">
        <v>1930</v>
      </c>
      <c r="D901" s="40" t="s">
        <v>1931</v>
      </c>
      <c r="E901" s="40" t="s">
        <v>1932</v>
      </c>
      <c r="F901" s="40" t="s">
        <v>719</v>
      </c>
      <c r="G901" s="40" t="s">
        <v>2986</v>
      </c>
      <c r="H901" s="41" t="s">
        <v>2800</v>
      </c>
      <c r="I901" s="41" t="s">
        <v>2361</v>
      </c>
      <c r="J901" s="41" t="s">
        <v>2987</v>
      </c>
      <c r="K901" s="42" t="s">
        <v>4613</v>
      </c>
      <c r="L901" s="39" t="s">
        <v>2988</v>
      </c>
      <c r="M901" s="42" t="s">
        <v>2801</v>
      </c>
      <c r="N901" s="42" t="s">
        <v>1933</v>
      </c>
      <c r="O901" s="39" t="s">
        <v>1929</v>
      </c>
    </row>
    <row r="902" spans="1:15" s="4" customFormat="1" ht="15.75">
      <c r="A902" s="43">
        <v>59</v>
      </c>
      <c r="B902" s="44" t="s">
        <v>1041</v>
      </c>
      <c r="C902" s="45" t="s">
        <v>1042</v>
      </c>
      <c r="D902" s="46" t="s">
        <v>1043</v>
      </c>
      <c r="E902" s="46" t="s">
        <v>1044</v>
      </c>
      <c r="F902" s="46" t="s">
        <v>4094</v>
      </c>
      <c r="G902" s="46" t="s">
        <v>1045</v>
      </c>
      <c r="H902" s="43">
        <v>10</v>
      </c>
      <c r="I902" s="49">
        <v>50.325</v>
      </c>
      <c r="J902" s="68">
        <v>0.1</v>
      </c>
      <c r="K902" s="58">
        <f>SUM(I902*100)/110</f>
        <v>45.75</v>
      </c>
      <c r="L902" s="69">
        <v>0.6</v>
      </c>
      <c r="M902" s="58">
        <f>SUM(K902-(K902*L902))</f>
        <v>18.3</v>
      </c>
      <c r="N902" s="58">
        <f>(M902/H902)</f>
        <v>1.83</v>
      </c>
      <c r="O902" s="50" t="s">
        <v>4472</v>
      </c>
    </row>
    <row r="903" spans="1:15" s="4" customFormat="1" ht="32.25" thickBot="1">
      <c r="A903" s="300">
        <v>60</v>
      </c>
      <c r="B903" s="461" t="s">
        <v>1041</v>
      </c>
      <c r="C903" s="462" t="s">
        <v>1046</v>
      </c>
      <c r="D903" s="298" t="s">
        <v>1043</v>
      </c>
      <c r="E903" s="298" t="s">
        <v>1047</v>
      </c>
      <c r="F903" s="298" t="s">
        <v>4094</v>
      </c>
      <c r="G903" s="298" t="s">
        <v>1048</v>
      </c>
      <c r="H903" s="300">
        <v>1</v>
      </c>
      <c r="I903" s="466">
        <v>10.318</v>
      </c>
      <c r="J903" s="467">
        <v>0.1</v>
      </c>
      <c r="K903" s="469">
        <f>SUM(I903*100)/110</f>
        <v>9.379999999999999</v>
      </c>
      <c r="L903" s="468">
        <v>0.5</v>
      </c>
      <c r="M903" s="469">
        <f>SUM(K903-(K903*L903))</f>
        <v>4.6899999999999995</v>
      </c>
      <c r="N903" s="469">
        <f>(M903/H903)</f>
        <v>4.6899999999999995</v>
      </c>
      <c r="O903" s="305" t="s">
        <v>4472</v>
      </c>
    </row>
    <row r="904" spans="1:15" s="4" customFormat="1" ht="24" thickBot="1">
      <c r="A904" s="525" t="s">
        <v>1063</v>
      </c>
      <c r="B904" s="523"/>
      <c r="C904" s="523"/>
      <c r="D904" s="523"/>
      <c r="E904" s="523"/>
      <c r="F904" s="523"/>
      <c r="G904" s="523"/>
      <c r="H904" s="523"/>
      <c r="I904" s="523"/>
      <c r="J904" s="523"/>
      <c r="K904" s="523"/>
      <c r="L904" s="523"/>
      <c r="M904" s="523"/>
      <c r="N904" s="523"/>
      <c r="O904" s="503"/>
    </row>
    <row r="905" spans="1:15" s="4" customFormat="1" ht="15.75">
      <c r="A905" s="20" t="s">
        <v>448</v>
      </c>
      <c r="B905" s="253"/>
      <c r="C905" s="253"/>
      <c r="D905" s="253"/>
      <c r="E905" s="253"/>
      <c r="F905" s="253"/>
      <c r="G905" s="253"/>
      <c r="H905" s="253"/>
      <c r="I905" s="253"/>
      <c r="J905" s="253"/>
      <c r="K905" s="253"/>
      <c r="L905" s="253"/>
      <c r="M905" s="253"/>
      <c r="N905" s="20"/>
      <c r="O905" s="253"/>
    </row>
    <row r="906" spans="1:15" s="4" customFormat="1" ht="23.25">
      <c r="A906" s="183" t="s">
        <v>226</v>
      </c>
      <c r="B906" s="253"/>
      <c r="C906" s="253"/>
      <c r="D906" s="253"/>
      <c r="E906" s="253"/>
      <c r="F906" s="253"/>
      <c r="G906" s="253"/>
      <c r="H906" s="253"/>
      <c r="I906" s="253"/>
      <c r="J906" s="253"/>
      <c r="K906" s="253"/>
      <c r="L906" s="253"/>
      <c r="M906" s="253"/>
      <c r="N906" s="20"/>
      <c r="O906" s="253"/>
    </row>
    <row r="907" spans="1:15" s="4" customFormat="1" ht="47.25">
      <c r="A907" s="129" t="s">
        <v>735</v>
      </c>
      <c r="B907" s="129" t="s">
        <v>580</v>
      </c>
      <c r="C907" s="129" t="s">
        <v>1930</v>
      </c>
      <c r="D907" s="129" t="s">
        <v>1931</v>
      </c>
      <c r="E907" s="130" t="s">
        <v>736</v>
      </c>
      <c r="F907" s="129" t="s">
        <v>737</v>
      </c>
      <c r="G907" s="129" t="s">
        <v>738</v>
      </c>
      <c r="H907" s="130" t="s">
        <v>2800</v>
      </c>
      <c r="I907" s="130" t="s">
        <v>739</v>
      </c>
      <c r="J907" s="129" t="s">
        <v>2987</v>
      </c>
      <c r="K907" s="130" t="s">
        <v>740</v>
      </c>
      <c r="L907" s="129" t="s">
        <v>2988</v>
      </c>
      <c r="M907" s="130" t="s">
        <v>741</v>
      </c>
      <c r="N907" s="130" t="s">
        <v>742</v>
      </c>
      <c r="O907" s="129" t="s">
        <v>1929</v>
      </c>
    </row>
    <row r="908" spans="1:15" s="4" customFormat="1" ht="19.5">
      <c r="A908" s="151" t="s">
        <v>1049</v>
      </c>
      <c r="B908" s="158" t="s">
        <v>1050</v>
      </c>
      <c r="C908" s="159" t="s">
        <v>1051</v>
      </c>
      <c r="D908" s="158" t="s">
        <v>1052</v>
      </c>
      <c r="E908" s="158" t="s">
        <v>1053</v>
      </c>
      <c r="F908" s="135"/>
      <c r="G908" s="129" t="s">
        <v>366</v>
      </c>
      <c r="H908" s="168">
        <v>10</v>
      </c>
      <c r="I908" s="169">
        <v>110.85</v>
      </c>
      <c r="J908" s="170">
        <v>0.1</v>
      </c>
      <c r="K908" s="338" t="s">
        <v>367</v>
      </c>
      <c r="L908" s="109"/>
      <c r="M908" s="108"/>
      <c r="N908" s="175"/>
      <c r="O908" s="110"/>
    </row>
    <row r="909" spans="1:15" s="4" customFormat="1" ht="19.5">
      <c r="A909" s="151" t="s">
        <v>1054</v>
      </c>
      <c r="B909" s="158" t="s">
        <v>1050</v>
      </c>
      <c r="C909" s="159" t="s">
        <v>1055</v>
      </c>
      <c r="D909" s="158" t="s">
        <v>1056</v>
      </c>
      <c r="E909" s="158" t="s">
        <v>1053</v>
      </c>
      <c r="F909" s="135"/>
      <c r="G909" s="129" t="s">
        <v>1057</v>
      </c>
      <c r="H909" s="168">
        <v>10</v>
      </c>
      <c r="I909" s="169">
        <v>254.28</v>
      </c>
      <c r="J909" s="170">
        <v>0.1</v>
      </c>
      <c r="K909" s="175">
        <v>169.48</v>
      </c>
      <c r="L909" s="109">
        <v>0.2</v>
      </c>
      <c r="M909" s="108">
        <f>SUM(K909)-(K909*L909)</f>
        <v>135.584</v>
      </c>
      <c r="N909" s="175">
        <v>13.558</v>
      </c>
      <c r="O909" s="110" t="s">
        <v>4472</v>
      </c>
    </row>
    <row r="910" spans="1:15" s="4" customFormat="1" ht="19.5">
      <c r="A910" s="151" t="s">
        <v>1058</v>
      </c>
      <c r="B910" s="158" t="s">
        <v>5544</v>
      </c>
      <c r="C910" s="159" t="s">
        <v>1059</v>
      </c>
      <c r="D910" s="158" t="s">
        <v>1060</v>
      </c>
      <c r="E910" s="158" t="s">
        <v>1061</v>
      </c>
      <c r="F910" s="135"/>
      <c r="G910" s="129" t="s">
        <v>1062</v>
      </c>
      <c r="H910" s="168">
        <v>1</v>
      </c>
      <c r="I910" s="169">
        <v>163.92</v>
      </c>
      <c r="J910" s="170">
        <v>0.1</v>
      </c>
      <c r="K910" s="175">
        <v>109.25</v>
      </c>
      <c r="L910" s="109"/>
      <c r="M910" s="108">
        <f>SUM(K910)-(K910*L910)</f>
        <v>109.25</v>
      </c>
      <c r="N910" s="175">
        <v>109.25</v>
      </c>
      <c r="O910" s="110" t="s">
        <v>4472</v>
      </c>
    </row>
    <row r="911" spans="1:15" s="4" customFormat="1" ht="16.5" thickBot="1">
      <c r="A911" s="6"/>
      <c r="B911" s="11"/>
      <c r="C911" s="12"/>
      <c r="D911" s="8"/>
      <c r="E911" s="8"/>
      <c r="F911" s="10"/>
      <c r="G911" s="8"/>
      <c r="H911" s="17"/>
      <c r="I911" s="30"/>
      <c r="J911" s="36"/>
      <c r="K911" s="30"/>
      <c r="L911" s="37"/>
      <c r="M911" s="30"/>
      <c r="N911" s="30"/>
      <c r="O911" s="22"/>
    </row>
    <row r="912" spans="1:15" s="4" customFormat="1" ht="26.25" thickBot="1">
      <c r="A912" s="526" t="s">
        <v>228</v>
      </c>
      <c r="B912" s="527"/>
      <c r="C912" s="527"/>
      <c r="D912" s="527"/>
      <c r="E912" s="527"/>
      <c r="F912" s="527"/>
      <c r="G912" s="527"/>
      <c r="H912" s="527"/>
      <c r="I912" s="527"/>
      <c r="J912" s="527"/>
      <c r="K912" s="527"/>
      <c r="L912" s="527"/>
      <c r="M912" s="527"/>
      <c r="N912" s="527"/>
      <c r="O912" s="528"/>
    </row>
    <row r="913" spans="1:14" s="1" customFormat="1" ht="15.75">
      <c r="A913" s="91" t="s">
        <v>449</v>
      </c>
      <c r="N913" s="78"/>
    </row>
    <row r="914" spans="1:14" s="1" customFormat="1" ht="23.25">
      <c r="A914" s="183" t="s">
        <v>229</v>
      </c>
      <c r="N914" s="78"/>
    </row>
    <row r="915" spans="1:15" s="1" customFormat="1" ht="47.25">
      <c r="A915" s="39" t="s">
        <v>2985</v>
      </c>
      <c r="B915" s="39" t="s">
        <v>580</v>
      </c>
      <c r="C915" s="39" t="s">
        <v>1930</v>
      </c>
      <c r="D915" s="40" t="s">
        <v>1931</v>
      </c>
      <c r="E915" s="40" t="s">
        <v>1932</v>
      </c>
      <c r="F915" s="40" t="s">
        <v>4276</v>
      </c>
      <c r="G915" s="40" t="s">
        <v>2986</v>
      </c>
      <c r="H915" s="41" t="s">
        <v>2800</v>
      </c>
      <c r="I915" s="41" t="s">
        <v>2361</v>
      </c>
      <c r="J915" s="41" t="s">
        <v>2987</v>
      </c>
      <c r="K915" s="42" t="s">
        <v>4613</v>
      </c>
      <c r="L915" s="39" t="s">
        <v>2988</v>
      </c>
      <c r="M915" s="42" t="s">
        <v>2801</v>
      </c>
      <c r="N915" s="42" t="s">
        <v>1933</v>
      </c>
      <c r="O915" s="39" t="s">
        <v>1929</v>
      </c>
    </row>
    <row r="916" spans="1:15" s="1" customFormat="1" ht="31.5">
      <c r="A916" s="43">
        <v>10</v>
      </c>
      <c r="B916" s="45" t="s">
        <v>4208</v>
      </c>
      <c r="C916" s="45" t="s">
        <v>617</v>
      </c>
      <c r="D916" s="46" t="s">
        <v>5358</v>
      </c>
      <c r="E916" s="52" t="s">
        <v>5359</v>
      </c>
      <c r="F916" s="47" t="s">
        <v>616</v>
      </c>
      <c r="G916" s="46" t="s">
        <v>621</v>
      </c>
      <c r="H916" s="48">
        <v>1</v>
      </c>
      <c r="I916" s="49">
        <v>7.9</v>
      </c>
      <c r="J916" s="68">
        <v>0.1</v>
      </c>
      <c r="K916" s="49">
        <f aca="true" t="shared" si="66" ref="K916:K925">SUM(I916*100)/110</f>
        <v>7.181818181818182</v>
      </c>
      <c r="L916" s="69">
        <v>0.7911</v>
      </c>
      <c r="M916" s="49">
        <f aca="true" t="shared" si="67" ref="M916:M921">SUM(K916-(K916*L916))</f>
        <v>1.5002818181818176</v>
      </c>
      <c r="N916" s="58">
        <f aca="true" t="shared" si="68" ref="N916:N925">(M916/H916)</f>
        <v>1.5002818181818176</v>
      </c>
      <c r="O916" s="50" t="s">
        <v>1773</v>
      </c>
    </row>
    <row r="917" spans="1:15" s="1" customFormat="1" ht="15.75">
      <c r="A917" s="43">
        <v>11</v>
      </c>
      <c r="B917" s="44" t="s">
        <v>3561</v>
      </c>
      <c r="C917" s="45" t="s">
        <v>618</v>
      </c>
      <c r="D917" s="176" t="s">
        <v>5358</v>
      </c>
      <c r="E917" s="46" t="s">
        <v>5133</v>
      </c>
      <c r="F917" s="47" t="s">
        <v>616</v>
      </c>
      <c r="G917" s="46" t="s">
        <v>622</v>
      </c>
      <c r="H917" s="48">
        <v>25</v>
      </c>
      <c r="I917" s="49">
        <v>11.55</v>
      </c>
      <c r="J917" s="68">
        <v>0.1</v>
      </c>
      <c r="K917" s="49">
        <f>SUM(I917*100)/110</f>
        <v>10.5</v>
      </c>
      <c r="L917" s="69">
        <v>0.9143</v>
      </c>
      <c r="M917" s="49">
        <f t="shared" si="67"/>
        <v>0.8998500000000007</v>
      </c>
      <c r="N917" s="51">
        <f>(M917/H917)</f>
        <v>0.035994000000000026</v>
      </c>
      <c r="O917" s="50" t="s">
        <v>4472</v>
      </c>
    </row>
    <row r="918" spans="1:15" s="1" customFormat="1" ht="15.75">
      <c r="A918" s="43">
        <v>12</v>
      </c>
      <c r="B918" s="44" t="s">
        <v>3561</v>
      </c>
      <c r="C918" s="45" t="s">
        <v>619</v>
      </c>
      <c r="D918" s="46" t="s">
        <v>5358</v>
      </c>
      <c r="E918" s="46" t="s">
        <v>3562</v>
      </c>
      <c r="F918" s="47" t="s">
        <v>616</v>
      </c>
      <c r="G918" s="46" t="s">
        <v>1788</v>
      </c>
      <c r="H918" s="48">
        <v>35</v>
      </c>
      <c r="I918" s="49">
        <v>31.55</v>
      </c>
      <c r="J918" s="68">
        <v>0.1</v>
      </c>
      <c r="K918" s="49">
        <f>SUM(I918*100)/110</f>
        <v>28.681818181818183</v>
      </c>
      <c r="L918" s="69">
        <v>0.9341</v>
      </c>
      <c r="M918" s="49">
        <f t="shared" si="67"/>
        <v>1.8901318181818176</v>
      </c>
      <c r="N918" s="51">
        <f>(M918/H918)</f>
        <v>0.054003766233766216</v>
      </c>
      <c r="O918" s="50" t="s">
        <v>4472</v>
      </c>
    </row>
    <row r="919" spans="1:15" s="1" customFormat="1" ht="15.75">
      <c r="A919" s="43">
        <v>14</v>
      </c>
      <c r="B919" s="44" t="s">
        <v>3561</v>
      </c>
      <c r="C919" s="45" t="s">
        <v>620</v>
      </c>
      <c r="D919" s="46" t="s">
        <v>5358</v>
      </c>
      <c r="E919" s="46" t="s">
        <v>4665</v>
      </c>
      <c r="F919" s="47" t="s">
        <v>616</v>
      </c>
      <c r="G919" s="46" t="s">
        <v>1787</v>
      </c>
      <c r="H919" s="48">
        <v>1</v>
      </c>
      <c r="I919" s="49">
        <v>15.3</v>
      </c>
      <c r="J919" s="68">
        <v>0.1</v>
      </c>
      <c r="K919" s="49">
        <f t="shared" si="66"/>
        <v>13.909090909090908</v>
      </c>
      <c r="L919" s="69">
        <v>0.8382</v>
      </c>
      <c r="M919" s="49">
        <f t="shared" si="67"/>
        <v>2.25049090909091</v>
      </c>
      <c r="N919" s="58">
        <f t="shared" si="68"/>
        <v>2.25049090909091</v>
      </c>
      <c r="O919" s="50" t="s">
        <v>4472</v>
      </c>
    </row>
    <row r="920" spans="1:15" s="4" customFormat="1" ht="15.75">
      <c r="A920" s="43">
        <v>39</v>
      </c>
      <c r="B920" s="45" t="s">
        <v>2300</v>
      </c>
      <c r="C920" s="45" t="s">
        <v>1789</v>
      </c>
      <c r="D920" s="46" t="s">
        <v>2301</v>
      </c>
      <c r="E920" s="46" t="s">
        <v>2302</v>
      </c>
      <c r="F920" s="47" t="s">
        <v>616</v>
      </c>
      <c r="G920" s="46" t="s">
        <v>5533</v>
      </c>
      <c r="H920" s="48">
        <v>1</v>
      </c>
      <c r="I920" s="49">
        <v>8</v>
      </c>
      <c r="J920" s="68">
        <v>0.1</v>
      </c>
      <c r="K920" s="49">
        <f>SUM(I920*100)/110</f>
        <v>7.2727272727272725</v>
      </c>
      <c r="L920" s="69">
        <v>0.6631</v>
      </c>
      <c r="M920" s="49">
        <f t="shared" si="67"/>
        <v>2.450181818181818</v>
      </c>
      <c r="N920" s="58">
        <v>2.45</v>
      </c>
      <c r="O920" s="50" t="s">
        <v>1773</v>
      </c>
    </row>
    <row r="921" spans="1:15" s="2" customFormat="1" ht="15.75">
      <c r="A921" s="43">
        <v>40</v>
      </c>
      <c r="B921" s="45" t="s">
        <v>2300</v>
      </c>
      <c r="C921" s="45" t="s">
        <v>4297</v>
      </c>
      <c r="D921" s="46" t="s">
        <v>2301</v>
      </c>
      <c r="E921" s="46" t="s">
        <v>2303</v>
      </c>
      <c r="F921" s="47" t="s">
        <v>616</v>
      </c>
      <c r="G921" s="46" t="s">
        <v>5144</v>
      </c>
      <c r="H921" s="48">
        <v>10</v>
      </c>
      <c r="I921" s="49">
        <v>10.5</v>
      </c>
      <c r="J921" s="68">
        <v>0.1</v>
      </c>
      <c r="K921" s="49">
        <f t="shared" si="66"/>
        <v>9.545454545454545</v>
      </c>
      <c r="L921" s="69">
        <v>0.6543</v>
      </c>
      <c r="M921" s="49">
        <f t="shared" si="67"/>
        <v>3.2998636363636367</v>
      </c>
      <c r="N921" s="51">
        <f t="shared" si="68"/>
        <v>0.3299863636363637</v>
      </c>
      <c r="O921" s="50" t="s">
        <v>1773</v>
      </c>
    </row>
    <row r="922" spans="1:15" s="4" customFormat="1" ht="15.75">
      <c r="A922" s="43">
        <v>248</v>
      </c>
      <c r="B922" s="45" t="s">
        <v>4360</v>
      </c>
      <c r="C922" s="45" t="s">
        <v>5535</v>
      </c>
      <c r="D922" s="46" t="s">
        <v>4361</v>
      </c>
      <c r="E922" s="46" t="s">
        <v>4025</v>
      </c>
      <c r="F922" s="47" t="s">
        <v>616</v>
      </c>
      <c r="G922" s="47" t="s">
        <v>5537</v>
      </c>
      <c r="H922" s="48">
        <v>1</v>
      </c>
      <c r="I922" s="49" t="s">
        <v>5604</v>
      </c>
      <c r="J922" s="68"/>
      <c r="K922" s="49" t="s">
        <v>5604</v>
      </c>
      <c r="L922" s="69"/>
      <c r="M922" s="49">
        <v>1</v>
      </c>
      <c r="N922" s="58">
        <f t="shared" si="68"/>
        <v>1</v>
      </c>
      <c r="O922" s="50" t="s">
        <v>4472</v>
      </c>
    </row>
    <row r="923" spans="1:15" s="4" customFormat="1" ht="15.75">
      <c r="A923" s="43">
        <v>249</v>
      </c>
      <c r="B923" s="45" t="s">
        <v>4360</v>
      </c>
      <c r="C923" s="45" t="s">
        <v>5536</v>
      </c>
      <c r="D923" s="46" t="s">
        <v>4361</v>
      </c>
      <c r="E923" s="46" t="s">
        <v>4362</v>
      </c>
      <c r="F923" s="47" t="s">
        <v>616</v>
      </c>
      <c r="G923" s="47" t="s">
        <v>5538</v>
      </c>
      <c r="H923" s="48">
        <v>1</v>
      </c>
      <c r="I923" s="49" t="s">
        <v>5604</v>
      </c>
      <c r="J923" s="68"/>
      <c r="K923" s="49" t="s">
        <v>5604</v>
      </c>
      <c r="L923" s="69"/>
      <c r="M923" s="49">
        <v>1.04</v>
      </c>
      <c r="N923" s="58">
        <f t="shared" si="68"/>
        <v>1.04</v>
      </c>
      <c r="O923" s="50" t="s">
        <v>4472</v>
      </c>
    </row>
    <row r="924" spans="1:15" s="4" customFormat="1" ht="15.75">
      <c r="A924" s="43">
        <v>545</v>
      </c>
      <c r="B924" s="44" t="s">
        <v>2780</v>
      </c>
      <c r="C924" s="55" t="s">
        <v>1682</v>
      </c>
      <c r="D924" s="46" t="s">
        <v>2781</v>
      </c>
      <c r="E924" s="46" t="s">
        <v>2782</v>
      </c>
      <c r="F924" s="47" t="s">
        <v>616</v>
      </c>
      <c r="G924" s="72" t="s">
        <v>4579</v>
      </c>
      <c r="H924" s="43">
        <v>28</v>
      </c>
      <c r="I924" s="49">
        <v>9.6</v>
      </c>
      <c r="J924" s="68">
        <v>0.1</v>
      </c>
      <c r="K924" s="58">
        <f t="shared" si="66"/>
        <v>8.727272727272727</v>
      </c>
      <c r="L924" s="69">
        <v>0.953</v>
      </c>
      <c r="M924" s="49">
        <f>SUM(K924-(K924*L924))</f>
        <v>0.41018181818181887</v>
      </c>
      <c r="N924" s="54">
        <v>0.01464</v>
      </c>
      <c r="O924" s="50" t="s">
        <v>4472</v>
      </c>
    </row>
    <row r="925" spans="1:15" s="4" customFormat="1" ht="16.5" thickBot="1">
      <c r="A925" s="300">
        <v>41</v>
      </c>
      <c r="B925" s="461" t="s">
        <v>2740</v>
      </c>
      <c r="C925" s="462" t="s">
        <v>4964</v>
      </c>
      <c r="D925" s="298" t="s">
        <v>2301</v>
      </c>
      <c r="E925" s="298" t="s">
        <v>2741</v>
      </c>
      <c r="F925" s="463" t="s">
        <v>616</v>
      </c>
      <c r="G925" s="298" t="s">
        <v>5534</v>
      </c>
      <c r="H925" s="465">
        <v>1</v>
      </c>
      <c r="I925" s="466">
        <v>35.4</v>
      </c>
      <c r="J925" s="467">
        <v>0.1</v>
      </c>
      <c r="K925" s="469">
        <f t="shared" si="66"/>
        <v>32.18181818181818</v>
      </c>
      <c r="L925" s="468">
        <v>0.7144</v>
      </c>
      <c r="M925" s="469">
        <f>SUM(K925-(K925*L925))</f>
        <v>9.191127272727272</v>
      </c>
      <c r="N925" s="469">
        <f t="shared" si="68"/>
        <v>9.191127272727272</v>
      </c>
      <c r="O925" s="305" t="s">
        <v>1773</v>
      </c>
    </row>
    <row r="926" spans="1:15" s="4" customFormat="1" ht="26.25" thickBot="1">
      <c r="A926" s="526" t="s">
        <v>146</v>
      </c>
      <c r="B926" s="527"/>
      <c r="C926" s="527"/>
      <c r="D926" s="527"/>
      <c r="E926" s="527"/>
      <c r="F926" s="527"/>
      <c r="G926" s="527"/>
      <c r="H926" s="527"/>
      <c r="I926" s="527"/>
      <c r="J926" s="527"/>
      <c r="K926" s="527"/>
      <c r="L926" s="527"/>
      <c r="M926" s="527"/>
      <c r="N926" s="527"/>
      <c r="O926" s="528"/>
    </row>
    <row r="927" s="4" customFormat="1" ht="15.75">
      <c r="A927" s="92" t="s">
        <v>450</v>
      </c>
    </row>
    <row r="928" s="4" customFormat="1" ht="23.25">
      <c r="A928" s="183" t="s">
        <v>230</v>
      </c>
    </row>
    <row r="929" spans="1:15" s="4" customFormat="1" ht="47.25">
      <c r="A929" s="39" t="s">
        <v>2985</v>
      </c>
      <c r="B929" s="39" t="s">
        <v>580</v>
      </c>
      <c r="C929" s="39" t="s">
        <v>1930</v>
      </c>
      <c r="D929" s="40" t="s">
        <v>1931</v>
      </c>
      <c r="E929" s="40" t="s">
        <v>1932</v>
      </c>
      <c r="F929" s="40" t="s">
        <v>719</v>
      </c>
      <c r="G929" s="40" t="s">
        <v>2986</v>
      </c>
      <c r="H929" s="41" t="s">
        <v>2800</v>
      </c>
      <c r="I929" s="41" t="s">
        <v>2361</v>
      </c>
      <c r="J929" s="41" t="s">
        <v>2987</v>
      </c>
      <c r="K929" s="42" t="s">
        <v>4613</v>
      </c>
      <c r="L929" s="39" t="s">
        <v>2988</v>
      </c>
      <c r="M929" s="42" t="s">
        <v>2801</v>
      </c>
      <c r="N929" s="42" t="s">
        <v>1933</v>
      </c>
      <c r="O929" s="39" t="s">
        <v>1929</v>
      </c>
    </row>
    <row r="930" spans="1:15" s="4" customFormat="1" ht="31.5">
      <c r="A930" s="43">
        <v>189</v>
      </c>
      <c r="B930" s="45" t="s">
        <v>2928</v>
      </c>
      <c r="C930" s="55" t="s">
        <v>1064</v>
      </c>
      <c r="D930" s="46" t="s">
        <v>2929</v>
      </c>
      <c r="E930" s="46" t="s">
        <v>594</v>
      </c>
      <c r="F930" s="46" t="s">
        <v>616</v>
      </c>
      <c r="G930" s="46" t="s">
        <v>1065</v>
      </c>
      <c r="H930" s="48">
        <v>1</v>
      </c>
      <c r="I930" s="49">
        <v>9.65</v>
      </c>
      <c r="J930" s="68">
        <v>0.1</v>
      </c>
      <c r="K930" s="58">
        <f>SUM(I930*100)/110</f>
        <v>8.772727272727273</v>
      </c>
      <c r="L930" s="69">
        <v>0.6637</v>
      </c>
      <c r="M930" s="58">
        <f>SUM(K930-(K930*L930))</f>
        <v>2.950268181818182</v>
      </c>
      <c r="N930" s="58">
        <f>(M930/H930)</f>
        <v>2.950268181818182</v>
      </c>
      <c r="O930" s="50" t="s">
        <v>1773</v>
      </c>
    </row>
    <row r="931" spans="1:15" s="4" customFormat="1" ht="31.5">
      <c r="A931" s="43">
        <v>190</v>
      </c>
      <c r="B931" s="45" t="s">
        <v>2928</v>
      </c>
      <c r="C931" s="55" t="s">
        <v>1066</v>
      </c>
      <c r="D931" s="46" t="s">
        <v>2929</v>
      </c>
      <c r="E931" s="46" t="s">
        <v>4624</v>
      </c>
      <c r="F931" s="46" t="s">
        <v>616</v>
      </c>
      <c r="G931" s="46" t="s">
        <v>1067</v>
      </c>
      <c r="H931" s="48">
        <v>10</v>
      </c>
      <c r="I931" s="49">
        <v>10.7</v>
      </c>
      <c r="J931" s="68">
        <v>0.1</v>
      </c>
      <c r="K931" s="58">
        <f>SUM(I931*100)/110</f>
        <v>9.727272727272727</v>
      </c>
      <c r="L931" s="69">
        <v>0.6864</v>
      </c>
      <c r="M931" s="58">
        <f>SUM(K931-(K931*L931))</f>
        <v>3.0504727272727266</v>
      </c>
      <c r="N931" s="51">
        <f>(M931/H931)</f>
        <v>0.30504727272727267</v>
      </c>
      <c r="O931" s="50" t="s">
        <v>1773</v>
      </c>
    </row>
    <row r="932" spans="1:16" s="4" customFormat="1" ht="16.5" thickBot="1">
      <c r="A932" s="6"/>
      <c r="B932" s="9"/>
      <c r="C932" s="11"/>
      <c r="D932" s="8"/>
      <c r="E932" s="8"/>
      <c r="F932" s="10"/>
      <c r="G932" s="20"/>
      <c r="H932" s="20"/>
      <c r="I932" s="30"/>
      <c r="J932" s="36"/>
      <c r="K932" s="30"/>
      <c r="L932" s="37"/>
      <c r="M932" s="30"/>
      <c r="N932" s="31"/>
      <c r="O932" s="22"/>
      <c r="P932" s="415"/>
    </row>
    <row r="933" spans="1:16" s="4" customFormat="1" ht="26.25" thickBot="1">
      <c r="A933" s="526" t="s">
        <v>2773</v>
      </c>
      <c r="B933" s="527"/>
      <c r="C933" s="527"/>
      <c r="D933" s="527"/>
      <c r="E933" s="527"/>
      <c r="F933" s="527"/>
      <c r="G933" s="527"/>
      <c r="H933" s="527"/>
      <c r="I933" s="527"/>
      <c r="J933" s="527"/>
      <c r="K933" s="527"/>
      <c r="L933" s="527"/>
      <c r="M933" s="527"/>
      <c r="N933" s="527"/>
      <c r="O933" s="528"/>
      <c r="P933" s="415"/>
    </row>
    <row r="934" spans="1:16" s="4" customFormat="1" ht="15.75">
      <c r="A934" s="6"/>
      <c r="B934" s="9"/>
      <c r="C934" s="11"/>
      <c r="D934" s="483" t="s">
        <v>453</v>
      </c>
      <c r="E934" s="484" t="s">
        <v>124</v>
      </c>
      <c r="F934" s="307"/>
      <c r="G934" s="20"/>
      <c r="H934" s="20"/>
      <c r="I934" s="30"/>
      <c r="J934" s="36"/>
      <c r="K934" s="30"/>
      <c r="L934" s="37"/>
      <c r="M934" s="30"/>
      <c r="N934" s="31"/>
      <c r="O934" s="22"/>
      <c r="P934" s="415"/>
    </row>
    <row r="935" spans="1:16" s="4" customFormat="1" ht="47.25">
      <c r="A935" s="39" t="s">
        <v>2985</v>
      </c>
      <c r="B935" s="39" t="s">
        <v>580</v>
      </c>
      <c r="C935" s="39" t="s">
        <v>1930</v>
      </c>
      <c r="D935" s="40" t="s">
        <v>1931</v>
      </c>
      <c r="E935" s="40" t="s">
        <v>1932</v>
      </c>
      <c r="F935" s="40" t="s">
        <v>719</v>
      </c>
      <c r="G935" s="40" t="s">
        <v>2986</v>
      </c>
      <c r="H935" s="41" t="s">
        <v>2800</v>
      </c>
      <c r="I935" s="41" t="s">
        <v>2361</v>
      </c>
      <c r="J935" s="41" t="s">
        <v>2987</v>
      </c>
      <c r="K935" s="42" t="s">
        <v>4613</v>
      </c>
      <c r="L935" s="39" t="s">
        <v>2988</v>
      </c>
      <c r="M935" s="42" t="s">
        <v>2801</v>
      </c>
      <c r="N935" s="42" t="s">
        <v>1933</v>
      </c>
      <c r="O935" s="39" t="s">
        <v>1929</v>
      </c>
      <c r="P935" s="415"/>
    </row>
    <row r="936" spans="1:16" s="4" customFormat="1" ht="16.5" thickBot="1">
      <c r="A936" s="485">
        <v>3</v>
      </c>
      <c r="B936" s="485" t="s">
        <v>4288</v>
      </c>
      <c r="C936" s="486" t="s">
        <v>4581</v>
      </c>
      <c r="D936" s="487" t="s">
        <v>4289</v>
      </c>
      <c r="E936" s="487" t="s">
        <v>468</v>
      </c>
      <c r="F936" s="488" t="s">
        <v>469</v>
      </c>
      <c r="G936" s="489" t="s">
        <v>470</v>
      </c>
      <c r="H936" s="485">
        <v>1</v>
      </c>
      <c r="I936" s="490">
        <v>10.93</v>
      </c>
      <c r="J936" s="491">
        <v>0.1</v>
      </c>
      <c r="K936" s="492">
        <v>9.936363636363636</v>
      </c>
      <c r="L936" s="493">
        <v>0.7615</v>
      </c>
      <c r="M936" s="494">
        <v>2.3698227272727275</v>
      </c>
      <c r="N936" s="495">
        <v>2.37</v>
      </c>
      <c r="O936" s="496" t="s">
        <v>1771</v>
      </c>
      <c r="P936" s="415"/>
    </row>
    <row r="937" spans="1:16" s="4" customFormat="1" ht="26.25" thickBot="1">
      <c r="A937" s="526" t="s">
        <v>2773</v>
      </c>
      <c r="B937" s="527"/>
      <c r="C937" s="527"/>
      <c r="D937" s="527"/>
      <c r="E937" s="527"/>
      <c r="F937" s="527"/>
      <c r="G937" s="527"/>
      <c r="H937" s="527"/>
      <c r="I937" s="527"/>
      <c r="J937" s="527"/>
      <c r="K937" s="527"/>
      <c r="L937" s="527"/>
      <c r="M937" s="527"/>
      <c r="N937" s="527"/>
      <c r="O937" s="528"/>
      <c r="P937" s="415"/>
    </row>
    <row r="938" spans="1:16" s="4" customFormat="1" ht="15.75">
      <c r="A938" s="248" t="s">
        <v>3270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78"/>
      <c r="O938" s="1"/>
      <c r="P938" s="415"/>
    </row>
    <row r="939" spans="1:16" s="4" customFormat="1" ht="15.75">
      <c r="A939" s="259" t="s">
        <v>126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78"/>
      <c r="O939" s="1"/>
      <c r="P939" s="415"/>
    </row>
    <row r="940" spans="1:16" s="4" customFormat="1" ht="23.25">
      <c r="A940" s="183" t="s">
        <v>232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78"/>
      <c r="O940" s="1"/>
      <c r="P940" s="415"/>
    </row>
    <row r="941" spans="1:16" s="4" customFormat="1" ht="47.25">
      <c r="A941" s="39" t="s">
        <v>2985</v>
      </c>
      <c r="B941" s="39" t="s">
        <v>580</v>
      </c>
      <c r="C941" s="39" t="s">
        <v>1930</v>
      </c>
      <c r="D941" s="40" t="s">
        <v>1931</v>
      </c>
      <c r="E941" s="40" t="s">
        <v>1932</v>
      </c>
      <c r="F941" s="40" t="s">
        <v>4276</v>
      </c>
      <c r="G941" s="40" t="s">
        <v>2986</v>
      </c>
      <c r="H941" s="41" t="s">
        <v>2800</v>
      </c>
      <c r="I941" s="41" t="s">
        <v>2361</v>
      </c>
      <c r="J941" s="41" t="s">
        <v>2987</v>
      </c>
      <c r="K941" s="42" t="s">
        <v>4613</v>
      </c>
      <c r="L941" s="39" t="s">
        <v>2988</v>
      </c>
      <c r="M941" s="42" t="s">
        <v>2801</v>
      </c>
      <c r="N941" s="42" t="s">
        <v>1933</v>
      </c>
      <c r="O941" s="39" t="s">
        <v>1929</v>
      </c>
      <c r="P941" s="415"/>
    </row>
    <row r="942" spans="1:16" s="4" customFormat="1" ht="31.5">
      <c r="A942" s="43">
        <v>303</v>
      </c>
      <c r="B942" s="45" t="s">
        <v>5666</v>
      </c>
      <c r="C942" s="45" t="s">
        <v>4106</v>
      </c>
      <c r="D942" s="46" t="s">
        <v>4067</v>
      </c>
      <c r="E942" s="46" t="s">
        <v>1871</v>
      </c>
      <c r="F942" s="46" t="s">
        <v>5659</v>
      </c>
      <c r="G942" s="47" t="s">
        <v>4580</v>
      </c>
      <c r="H942" s="48">
        <v>1</v>
      </c>
      <c r="I942" s="126" t="s">
        <v>125</v>
      </c>
      <c r="J942" s="167"/>
      <c r="K942" s="49"/>
      <c r="L942" s="69"/>
      <c r="M942" s="49"/>
      <c r="N942" s="443"/>
      <c r="O942" s="50"/>
      <c r="P942" s="415"/>
    </row>
    <row r="943" spans="1:16" s="4" customFormat="1" ht="31.5">
      <c r="A943" s="43">
        <v>570</v>
      </c>
      <c r="B943" s="45" t="s">
        <v>4340</v>
      </c>
      <c r="C943" s="45" t="s">
        <v>4583</v>
      </c>
      <c r="D943" s="46" t="s">
        <v>3331</v>
      </c>
      <c r="E943" s="46" t="s">
        <v>3333</v>
      </c>
      <c r="F943" s="47" t="s">
        <v>5659</v>
      </c>
      <c r="G943" s="47" t="s">
        <v>4584</v>
      </c>
      <c r="H943" s="48">
        <v>10</v>
      </c>
      <c r="I943" s="126" t="s">
        <v>125</v>
      </c>
      <c r="J943" s="167"/>
      <c r="K943" s="58"/>
      <c r="L943" s="69"/>
      <c r="M943" s="49"/>
      <c r="N943" s="51"/>
      <c r="O943" s="50"/>
      <c r="P943" s="415"/>
    </row>
    <row r="944" spans="1:16" s="4" customFormat="1" ht="15.75">
      <c r="A944" s="43">
        <v>98</v>
      </c>
      <c r="B944" s="44" t="s">
        <v>5392</v>
      </c>
      <c r="C944" s="55" t="s">
        <v>5660</v>
      </c>
      <c r="D944" s="46" t="s">
        <v>5391</v>
      </c>
      <c r="E944" s="46" t="s">
        <v>4281</v>
      </c>
      <c r="F944" s="46" t="s">
        <v>5659</v>
      </c>
      <c r="G944" s="72" t="s">
        <v>4484</v>
      </c>
      <c r="H944" s="43">
        <v>1</v>
      </c>
      <c r="I944" s="126" t="s">
        <v>125</v>
      </c>
      <c r="J944" s="167"/>
      <c r="K944" s="49"/>
      <c r="L944" s="69"/>
      <c r="M944" s="49"/>
      <c r="N944" s="443"/>
      <c r="O944" s="50"/>
      <c r="P944" s="415"/>
    </row>
    <row r="945" spans="1:16" s="4" customFormat="1" ht="31.5">
      <c r="A945" s="43">
        <v>413</v>
      </c>
      <c r="B945" s="45" t="s">
        <v>4288</v>
      </c>
      <c r="C945" s="55" t="s">
        <v>4581</v>
      </c>
      <c r="D945" s="46" t="s">
        <v>4289</v>
      </c>
      <c r="E945" s="46" t="s">
        <v>4290</v>
      </c>
      <c r="F945" s="47" t="s">
        <v>5659</v>
      </c>
      <c r="G945" s="47" t="s">
        <v>4582</v>
      </c>
      <c r="H945" s="48">
        <v>1</v>
      </c>
      <c r="I945" s="126" t="s">
        <v>125</v>
      </c>
      <c r="J945" s="167"/>
      <c r="K945" s="58"/>
      <c r="L945" s="69"/>
      <c r="M945" s="49"/>
      <c r="N945" s="443"/>
      <c r="O945" s="50"/>
      <c r="P945" s="415"/>
    </row>
    <row r="946" spans="1:16" s="4" customFormat="1" ht="16.5" thickBot="1">
      <c r="A946" s="300">
        <v>1252</v>
      </c>
      <c r="B946" s="461" t="s">
        <v>686</v>
      </c>
      <c r="C946" s="297" t="s">
        <v>4585</v>
      </c>
      <c r="D946" s="298" t="s">
        <v>687</v>
      </c>
      <c r="E946" s="298" t="s">
        <v>688</v>
      </c>
      <c r="F946" s="463" t="s">
        <v>5659</v>
      </c>
      <c r="G946" s="463" t="s">
        <v>4586</v>
      </c>
      <c r="H946" s="465">
        <v>1</v>
      </c>
      <c r="I946" s="126" t="s">
        <v>125</v>
      </c>
      <c r="J946" s="501"/>
      <c r="K946" s="466"/>
      <c r="L946" s="468"/>
      <c r="M946" s="469"/>
      <c r="N946" s="497"/>
      <c r="O946" s="305"/>
      <c r="P946" s="415"/>
    </row>
    <row r="947" spans="1:16" s="4" customFormat="1" ht="26.25" thickBot="1">
      <c r="A947" s="526" t="s">
        <v>2773</v>
      </c>
      <c r="B947" s="527"/>
      <c r="C947" s="527"/>
      <c r="D947" s="527"/>
      <c r="E947" s="527"/>
      <c r="F947" s="527"/>
      <c r="G947" s="527"/>
      <c r="H947" s="527"/>
      <c r="I947" s="527"/>
      <c r="J947" s="527"/>
      <c r="K947" s="527"/>
      <c r="L947" s="527"/>
      <c r="M947" s="527"/>
      <c r="N947" s="527"/>
      <c r="O947" s="528"/>
      <c r="P947" s="415"/>
    </row>
    <row r="948" spans="1:16" s="4" customFormat="1" ht="15.75">
      <c r="A948" s="92" t="s">
        <v>1068</v>
      </c>
      <c r="P948" s="415"/>
    </row>
    <row r="949" spans="1:16" s="4" customFormat="1" ht="15.75">
      <c r="A949" s="259" t="s">
        <v>126</v>
      </c>
      <c r="B949" s="1"/>
      <c r="C949" s="1"/>
      <c r="D949" s="1"/>
      <c r="P949" s="415"/>
    </row>
    <row r="950" spans="1:16" s="4" customFormat="1" ht="23.25">
      <c r="A950" s="183" t="s">
        <v>231</v>
      </c>
      <c r="P950" s="415"/>
    </row>
    <row r="951" spans="1:15" s="3" customFormat="1" ht="47.25">
      <c r="A951" s="39" t="s">
        <v>2985</v>
      </c>
      <c r="B951" s="39" t="s">
        <v>580</v>
      </c>
      <c r="C951" s="39" t="s">
        <v>1930</v>
      </c>
      <c r="D951" s="40" t="s">
        <v>1931</v>
      </c>
      <c r="E951" s="40" t="s">
        <v>1932</v>
      </c>
      <c r="F951" s="40" t="s">
        <v>719</v>
      </c>
      <c r="G951" s="40" t="s">
        <v>2986</v>
      </c>
      <c r="H951" s="41" t="s">
        <v>2800</v>
      </c>
      <c r="I951" s="41" t="s">
        <v>2361</v>
      </c>
      <c r="J951" s="41" t="s">
        <v>2987</v>
      </c>
      <c r="K951" s="42" t="s">
        <v>4613</v>
      </c>
      <c r="L951" s="39" t="s">
        <v>2988</v>
      </c>
      <c r="M951" s="42" t="s">
        <v>2801</v>
      </c>
      <c r="N951" s="42" t="s">
        <v>1933</v>
      </c>
      <c r="O951" s="39" t="s">
        <v>1929</v>
      </c>
    </row>
    <row r="952" spans="1:15" s="3" customFormat="1" ht="31.5">
      <c r="A952" s="43">
        <v>85</v>
      </c>
      <c r="B952" s="45" t="s">
        <v>2733</v>
      </c>
      <c r="C952" s="45" t="s">
        <v>1069</v>
      </c>
      <c r="D952" s="46" t="s">
        <v>902</v>
      </c>
      <c r="E952" s="46" t="s">
        <v>3862</v>
      </c>
      <c r="F952" s="46" t="s">
        <v>5659</v>
      </c>
      <c r="G952" s="46" t="s">
        <v>1070</v>
      </c>
      <c r="H952" s="48">
        <v>1</v>
      </c>
      <c r="I952" s="440">
        <v>14.68</v>
      </c>
      <c r="J952" s="518" t="s">
        <v>127</v>
      </c>
      <c r="K952" s="519"/>
      <c r="L952" s="69"/>
      <c r="M952" s="58"/>
      <c r="N952" s="443"/>
      <c r="O952" s="50"/>
    </row>
    <row r="953" spans="1:15" s="3" customFormat="1" ht="31.5">
      <c r="A953" s="43">
        <v>86</v>
      </c>
      <c r="B953" s="45" t="s">
        <v>2733</v>
      </c>
      <c r="C953" s="45" t="s">
        <v>1071</v>
      </c>
      <c r="D953" s="46" t="s">
        <v>902</v>
      </c>
      <c r="E953" s="46" t="s">
        <v>2734</v>
      </c>
      <c r="F953" s="46" t="s">
        <v>5659</v>
      </c>
      <c r="G953" s="46" t="s">
        <v>1072</v>
      </c>
      <c r="H953" s="48">
        <v>1</v>
      </c>
      <c r="I953" s="440">
        <v>12.58</v>
      </c>
      <c r="J953" s="518" t="s">
        <v>127</v>
      </c>
      <c r="K953" s="519"/>
      <c r="L953" s="69"/>
      <c r="M953" s="58"/>
      <c r="N953" s="443"/>
      <c r="O953" s="50"/>
    </row>
    <row r="954" spans="1:15" s="3" customFormat="1" ht="15.75">
      <c r="A954" s="43">
        <v>196</v>
      </c>
      <c r="B954" s="44" t="s">
        <v>5403</v>
      </c>
      <c r="C954" s="124" t="s">
        <v>1073</v>
      </c>
      <c r="D954" s="46" t="s">
        <v>5405</v>
      </c>
      <c r="E954" s="46" t="s">
        <v>1074</v>
      </c>
      <c r="F954" s="46" t="s">
        <v>5659</v>
      </c>
      <c r="G954" s="46" t="s">
        <v>1075</v>
      </c>
      <c r="H954" s="60">
        <v>1</v>
      </c>
      <c r="I954" s="440">
        <v>3.92</v>
      </c>
      <c r="J954" s="518" t="s">
        <v>127</v>
      </c>
      <c r="K954" s="519"/>
      <c r="L954" s="69"/>
      <c r="M954" s="58"/>
      <c r="N954" s="444"/>
      <c r="O954" s="50"/>
    </row>
    <row r="955" spans="1:15" s="2" customFormat="1" ht="16.5" thickBot="1">
      <c r="A955" s="6"/>
      <c r="B955" s="9"/>
      <c r="C955" s="12"/>
      <c r="D955" s="8"/>
      <c r="E955" s="8"/>
      <c r="F955" s="10"/>
      <c r="G955" s="10"/>
      <c r="H955" s="17"/>
      <c r="I955" s="18"/>
      <c r="J955" s="86"/>
      <c r="K955" s="18"/>
      <c r="L955" s="87"/>
      <c r="M955" s="24"/>
      <c r="N955" s="24"/>
      <c r="O955" s="7"/>
    </row>
    <row r="956" spans="1:15" s="2" customFormat="1" ht="26.25" thickBot="1">
      <c r="A956" s="526" t="s">
        <v>3395</v>
      </c>
      <c r="B956" s="527"/>
      <c r="C956" s="527"/>
      <c r="D956" s="527"/>
      <c r="E956" s="527"/>
      <c r="F956" s="527"/>
      <c r="G956" s="527"/>
      <c r="H956" s="527"/>
      <c r="I956" s="527"/>
      <c r="J956" s="527"/>
      <c r="K956" s="527"/>
      <c r="L956" s="527"/>
      <c r="M956" s="527"/>
      <c r="N956" s="527"/>
      <c r="O956" s="528"/>
    </row>
    <row r="957" spans="1:14" s="1" customFormat="1" ht="15.75">
      <c r="A957" s="91" t="s">
        <v>397</v>
      </c>
      <c r="N957" s="78"/>
    </row>
    <row r="958" spans="1:14" s="1" customFormat="1" ht="23.25">
      <c r="A958" s="183" t="s">
        <v>233</v>
      </c>
      <c r="N958" s="78"/>
    </row>
    <row r="959" spans="1:15" s="1" customFormat="1" ht="47.25">
      <c r="A959" s="39" t="s">
        <v>2985</v>
      </c>
      <c r="B959" s="39" t="s">
        <v>580</v>
      </c>
      <c r="C959" s="39" t="s">
        <v>1930</v>
      </c>
      <c r="D959" s="40" t="s">
        <v>1931</v>
      </c>
      <c r="E959" s="40" t="s">
        <v>1932</v>
      </c>
      <c r="F959" s="40" t="s">
        <v>4276</v>
      </c>
      <c r="G959" s="40" t="s">
        <v>2986</v>
      </c>
      <c r="H959" s="41" t="s">
        <v>2800</v>
      </c>
      <c r="I959" s="41" t="s">
        <v>2361</v>
      </c>
      <c r="J959" s="41" t="s">
        <v>2987</v>
      </c>
      <c r="K959" s="42" t="s">
        <v>4613</v>
      </c>
      <c r="L959" s="39" t="s">
        <v>2988</v>
      </c>
      <c r="M959" s="42" t="s">
        <v>2801</v>
      </c>
      <c r="N959" s="42" t="s">
        <v>1933</v>
      </c>
      <c r="O959" s="39" t="s">
        <v>1929</v>
      </c>
    </row>
    <row r="960" spans="1:15" s="1" customFormat="1" ht="63">
      <c r="A960" s="43">
        <v>922</v>
      </c>
      <c r="B960" s="55" t="s">
        <v>2604</v>
      </c>
      <c r="C960" s="55" t="s">
        <v>2275</v>
      </c>
      <c r="D960" s="52" t="s">
        <v>2062</v>
      </c>
      <c r="E960" s="46" t="s">
        <v>5032</v>
      </c>
      <c r="F960" s="46" t="s">
        <v>2917</v>
      </c>
      <c r="G960" s="46" t="s">
        <v>2276</v>
      </c>
      <c r="H960" s="48">
        <v>20</v>
      </c>
      <c r="I960" s="49">
        <v>59.1202</v>
      </c>
      <c r="J960" s="68">
        <v>0.1</v>
      </c>
      <c r="K960" s="49">
        <f aca="true" t="shared" si="69" ref="K960:K984">SUM(I960*100)/110</f>
        <v>53.74563636363636</v>
      </c>
      <c r="L960" s="69">
        <v>0.5</v>
      </c>
      <c r="M960" s="58">
        <f>SUM(K960-(K960*L960))</f>
        <v>26.87281818181818</v>
      </c>
      <c r="N960" s="51">
        <f>(M960/H960)</f>
        <v>1.343640909090909</v>
      </c>
      <c r="O960" s="50" t="s">
        <v>1771</v>
      </c>
    </row>
    <row r="961" spans="1:15" s="1" customFormat="1" ht="31.5">
      <c r="A961" s="43">
        <v>850</v>
      </c>
      <c r="B961" s="45" t="s">
        <v>2846</v>
      </c>
      <c r="C961" s="55" t="s">
        <v>2271</v>
      </c>
      <c r="D961" s="52" t="s">
        <v>3149</v>
      </c>
      <c r="E961" s="46" t="s">
        <v>3932</v>
      </c>
      <c r="F961" s="46" t="s">
        <v>2917</v>
      </c>
      <c r="G961" s="46" t="s">
        <v>2273</v>
      </c>
      <c r="H961" s="48">
        <v>25</v>
      </c>
      <c r="I961" s="126" t="s">
        <v>398</v>
      </c>
      <c r="J961" s="68"/>
      <c r="K961" s="49"/>
      <c r="L961" s="69"/>
      <c r="M961" s="58"/>
      <c r="N961" s="51"/>
      <c r="O961" s="50"/>
    </row>
    <row r="962" spans="1:18" s="2" customFormat="1" ht="15.75">
      <c r="A962" s="43">
        <v>851</v>
      </c>
      <c r="B962" s="45" t="s">
        <v>2846</v>
      </c>
      <c r="C962" s="55" t="s">
        <v>2272</v>
      </c>
      <c r="D962" s="52" t="s">
        <v>2911</v>
      </c>
      <c r="E962" s="46" t="s">
        <v>3933</v>
      </c>
      <c r="F962" s="46" t="s">
        <v>2917</v>
      </c>
      <c r="G962" s="46" t="s">
        <v>2274</v>
      </c>
      <c r="H962" s="48">
        <v>25</v>
      </c>
      <c r="I962" s="126" t="s">
        <v>398</v>
      </c>
      <c r="J962" s="167"/>
      <c r="K962" s="126"/>
      <c r="L962" s="69"/>
      <c r="M962" s="58"/>
      <c r="N962" s="51"/>
      <c r="O962" s="50"/>
      <c r="P962" s="20"/>
      <c r="Q962" s="20"/>
      <c r="R962" s="20"/>
    </row>
    <row r="963" spans="1:15" s="2" customFormat="1" ht="15.75">
      <c r="A963" s="43">
        <v>1048</v>
      </c>
      <c r="B963" s="55" t="s">
        <v>2600</v>
      </c>
      <c r="C963" s="55" t="s">
        <v>611</v>
      </c>
      <c r="D963" s="46" t="s">
        <v>2601</v>
      </c>
      <c r="E963" s="46" t="s">
        <v>4356</v>
      </c>
      <c r="F963" s="63" t="s">
        <v>2917</v>
      </c>
      <c r="G963" s="46" t="s">
        <v>612</v>
      </c>
      <c r="H963" s="48">
        <v>10</v>
      </c>
      <c r="I963" s="49">
        <v>689.0009</v>
      </c>
      <c r="J963" s="68">
        <v>0.1</v>
      </c>
      <c r="K963" s="49">
        <f t="shared" si="69"/>
        <v>626.3644545454545</v>
      </c>
      <c r="L963" s="69">
        <v>0.5001</v>
      </c>
      <c r="M963" s="58">
        <v>313.16</v>
      </c>
      <c r="N963" s="51">
        <f aca="true" t="shared" si="70" ref="N963:N984">(M963/H963)</f>
        <v>31.316000000000003</v>
      </c>
      <c r="O963" s="50" t="s">
        <v>1773</v>
      </c>
    </row>
    <row r="964" spans="1:18" s="2" customFormat="1" ht="15.75">
      <c r="A964" s="43">
        <v>484</v>
      </c>
      <c r="B964" s="45" t="s">
        <v>4841</v>
      </c>
      <c r="C964" s="45" t="s">
        <v>2919</v>
      </c>
      <c r="D964" s="46" t="s">
        <v>4842</v>
      </c>
      <c r="E964" s="46" t="s">
        <v>4354</v>
      </c>
      <c r="F964" s="46" t="s">
        <v>2917</v>
      </c>
      <c r="G964" s="47" t="s">
        <v>2921</v>
      </c>
      <c r="H964" s="48">
        <v>10</v>
      </c>
      <c r="I964" s="49">
        <v>153</v>
      </c>
      <c r="J964" s="68">
        <v>0.1</v>
      </c>
      <c r="K964" s="58">
        <f t="shared" si="69"/>
        <v>139.0909090909091</v>
      </c>
      <c r="L964" s="69">
        <v>0.5</v>
      </c>
      <c r="M964" s="58">
        <f>SUM(K964-(K964*L964))</f>
        <v>69.54545454545455</v>
      </c>
      <c r="N964" s="51">
        <f t="shared" si="70"/>
        <v>6.954545454545455</v>
      </c>
      <c r="O964" s="50" t="s">
        <v>1771</v>
      </c>
      <c r="P964" s="20"/>
      <c r="Q964" s="20"/>
      <c r="R964" s="20"/>
    </row>
    <row r="965" spans="1:15" s="2" customFormat="1" ht="15.75">
      <c r="A965" s="43">
        <v>1002</v>
      </c>
      <c r="B965" s="45" t="s">
        <v>2846</v>
      </c>
      <c r="C965" s="55" t="s">
        <v>5224</v>
      </c>
      <c r="D965" s="46" t="s">
        <v>3835</v>
      </c>
      <c r="E965" s="46" t="s">
        <v>4535</v>
      </c>
      <c r="F965" s="63" t="s">
        <v>2917</v>
      </c>
      <c r="G965" s="46" t="s">
        <v>604</v>
      </c>
      <c r="H965" s="48">
        <v>24</v>
      </c>
      <c r="I965" s="49">
        <v>148.8</v>
      </c>
      <c r="J965" s="68">
        <v>0.1</v>
      </c>
      <c r="K965" s="49">
        <f t="shared" si="69"/>
        <v>135.27272727272728</v>
      </c>
      <c r="L965" s="69">
        <v>0.6631</v>
      </c>
      <c r="M965" s="49">
        <v>45.6</v>
      </c>
      <c r="N965" s="51">
        <f t="shared" si="70"/>
        <v>1.9000000000000001</v>
      </c>
      <c r="O965" s="50" t="s">
        <v>1773</v>
      </c>
    </row>
    <row r="966" spans="1:15" s="2" customFormat="1" ht="15.75">
      <c r="A966" s="43">
        <v>1002</v>
      </c>
      <c r="B966" s="45" t="s">
        <v>2846</v>
      </c>
      <c r="C966" s="55" t="s">
        <v>4626</v>
      </c>
      <c r="D966" s="46" t="s">
        <v>3835</v>
      </c>
      <c r="E966" s="46" t="s">
        <v>4535</v>
      </c>
      <c r="F966" s="63" t="s">
        <v>2917</v>
      </c>
      <c r="G966" s="46" t="s">
        <v>605</v>
      </c>
      <c r="H966" s="48">
        <v>20</v>
      </c>
      <c r="I966" s="49">
        <v>247.8</v>
      </c>
      <c r="J966" s="68">
        <v>0.1</v>
      </c>
      <c r="K966" s="49">
        <f t="shared" si="69"/>
        <v>225.27272727272728</v>
      </c>
      <c r="L966" s="69">
        <v>0.7336</v>
      </c>
      <c r="M966" s="49">
        <v>60</v>
      </c>
      <c r="N966" s="51">
        <f t="shared" si="70"/>
        <v>3</v>
      </c>
      <c r="O966" s="50" t="s">
        <v>1773</v>
      </c>
    </row>
    <row r="967" spans="1:18" s="2" customFormat="1" ht="15.75">
      <c r="A967" s="43">
        <v>924</v>
      </c>
      <c r="B967" s="45" t="s">
        <v>4843</v>
      </c>
      <c r="C967" s="55" t="s">
        <v>4216</v>
      </c>
      <c r="D967" s="52" t="s">
        <v>3208</v>
      </c>
      <c r="E967" s="46" t="s">
        <v>675</v>
      </c>
      <c r="F967" s="46" t="s">
        <v>2917</v>
      </c>
      <c r="G967" s="46" t="s">
        <v>4217</v>
      </c>
      <c r="H967" s="48">
        <v>10</v>
      </c>
      <c r="I967" s="49">
        <v>67.695</v>
      </c>
      <c r="J967" s="68">
        <v>0.1</v>
      </c>
      <c r="K967" s="49">
        <f t="shared" si="69"/>
        <v>61.54090909090908</v>
      </c>
      <c r="L967" s="69">
        <v>0.5057</v>
      </c>
      <c r="M967" s="58">
        <v>30.4</v>
      </c>
      <c r="N967" s="51">
        <f t="shared" si="70"/>
        <v>3.04</v>
      </c>
      <c r="O967" s="50" t="s">
        <v>1773</v>
      </c>
      <c r="P967" s="20"/>
      <c r="Q967" s="20"/>
      <c r="R967" s="20"/>
    </row>
    <row r="968" spans="1:15" s="2" customFormat="1" ht="15.75">
      <c r="A968" s="43">
        <v>925</v>
      </c>
      <c r="B968" s="45" t="s">
        <v>4843</v>
      </c>
      <c r="C968" s="55" t="s">
        <v>4218</v>
      </c>
      <c r="D968" s="52" t="s">
        <v>3208</v>
      </c>
      <c r="E968" s="46" t="s">
        <v>676</v>
      </c>
      <c r="F968" s="46" t="s">
        <v>2917</v>
      </c>
      <c r="G968" s="46" t="s">
        <v>4219</v>
      </c>
      <c r="H968" s="48">
        <v>10</v>
      </c>
      <c r="I968" s="49">
        <v>177.1</v>
      </c>
      <c r="J968" s="68">
        <v>0.1</v>
      </c>
      <c r="K968" s="49">
        <f t="shared" si="69"/>
        <v>161</v>
      </c>
      <c r="L968" s="69">
        <v>0.5342</v>
      </c>
      <c r="M968" s="58">
        <v>75</v>
      </c>
      <c r="N968" s="51">
        <f>(M968/H968)</f>
        <v>7.5</v>
      </c>
      <c r="O968" s="50" t="s">
        <v>1773</v>
      </c>
    </row>
    <row r="969" spans="1:18" s="2" customFormat="1" ht="15.75">
      <c r="A969" s="43">
        <v>926</v>
      </c>
      <c r="B969" s="45" t="s">
        <v>4843</v>
      </c>
      <c r="C969" s="55" t="s">
        <v>3382</v>
      </c>
      <c r="D969" s="52" t="s">
        <v>3208</v>
      </c>
      <c r="E969" s="46" t="s">
        <v>1874</v>
      </c>
      <c r="F969" s="46" t="s">
        <v>2917</v>
      </c>
      <c r="G969" s="46" t="s">
        <v>4219</v>
      </c>
      <c r="H969" s="48">
        <v>12</v>
      </c>
      <c r="I969" s="126" t="s">
        <v>399</v>
      </c>
      <c r="J969" s="68"/>
      <c r="K969" s="49"/>
      <c r="L969" s="69"/>
      <c r="M969" s="58"/>
      <c r="N969" s="51"/>
      <c r="O969" s="50"/>
      <c r="P969" s="20"/>
      <c r="Q969" s="20"/>
      <c r="R969" s="20"/>
    </row>
    <row r="970" spans="1:18" s="2" customFormat="1" ht="31.5">
      <c r="A970" s="43" t="s">
        <v>4372</v>
      </c>
      <c r="B970" s="55" t="s">
        <v>2603</v>
      </c>
      <c r="C970" s="55" t="s">
        <v>4739</v>
      </c>
      <c r="D970" s="52" t="s">
        <v>3736</v>
      </c>
      <c r="E970" s="52" t="s">
        <v>3735</v>
      </c>
      <c r="F970" s="46" t="s">
        <v>2917</v>
      </c>
      <c r="G970" s="46" t="s">
        <v>2902</v>
      </c>
      <c r="H970" s="48">
        <v>4</v>
      </c>
      <c r="I970" s="49">
        <v>192.82</v>
      </c>
      <c r="J970" s="68">
        <v>0.1</v>
      </c>
      <c r="K970" s="49">
        <f t="shared" si="69"/>
        <v>175.29090909090908</v>
      </c>
      <c r="L970" s="69">
        <v>0.5322</v>
      </c>
      <c r="M970" s="58">
        <v>82</v>
      </c>
      <c r="N970" s="51">
        <f t="shared" si="70"/>
        <v>20.5</v>
      </c>
      <c r="O970" s="50" t="s">
        <v>1773</v>
      </c>
      <c r="P970" s="20"/>
      <c r="Q970" s="20"/>
      <c r="R970" s="20"/>
    </row>
    <row r="971" spans="1:18" s="2" customFormat="1" ht="31.5">
      <c r="A971" s="43" t="s">
        <v>4372</v>
      </c>
      <c r="B971" s="55" t="s">
        <v>2603</v>
      </c>
      <c r="C971" s="55" t="s">
        <v>4740</v>
      </c>
      <c r="D971" s="52" t="s">
        <v>3736</v>
      </c>
      <c r="E971" s="52" t="s">
        <v>3735</v>
      </c>
      <c r="F971" s="46" t="s">
        <v>2917</v>
      </c>
      <c r="G971" s="46" t="s">
        <v>3321</v>
      </c>
      <c r="H971" s="48">
        <v>4</v>
      </c>
      <c r="I971" s="49">
        <v>339.492</v>
      </c>
      <c r="J971" s="68">
        <v>0.1</v>
      </c>
      <c r="K971" s="49">
        <f t="shared" si="69"/>
        <v>308.62909090909096</v>
      </c>
      <c r="L971" s="69">
        <v>0.65</v>
      </c>
      <c r="M971" s="58">
        <v>108</v>
      </c>
      <c r="N971" s="51">
        <f t="shared" si="70"/>
        <v>27</v>
      </c>
      <c r="O971" s="50" t="s">
        <v>1773</v>
      </c>
      <c r="P971" s="20"/>
      <c r="Q971" s="20"/>
      <c r="R971" s="20"/>
    </row>
    <row r="972" spans="1:15" s="1" customFormat="1" ht="31.5">
      <c r="A972" s="43" t="s">
        <v>4372</v>
      </c>
      <c r="B972" s="55" t="s">
        <v>2603</v>
      </c>
      <c r="C972" s="55" t="s">
        <v>4741</v>
      </c>
      <c r="D972" s="177" t="s">
        <v>3736</v>
      </c>
      <c r="E972" s="52" t="s">
        <v>3735</v>
      </c>
      <c r="F972" s="46" t="s">
        <v>2917</v>
      </c>
      <c r="G972" s="46" t="s">
        <v>3322</v>
      </c>
      <c r="H972" s="48">
        <v>4</v>
      </c>
      <c r="I972" s="49">
        <v>337.34</v>
      </c>
      <c r="J972" s="68">
        <v>0.1</v>
      </c>
      <c r="K972" s="49">
        <f t="shared" si="69"/>
        <v>306.6727272727273</v>
      </c>
      <c r="L972" s="69">
        <v>0.5435</v>
      </c>
      <c r="M972" s="58">
        <v>140</v>
      </c>
      <c r="N972" s="51">
        <f t="shared" si="70"/>
        <v>35</v>
      </c>
      <c r="O972" s="50" t="s">
        <v>1773</v>
      </c>
    </row>
    <row r="973" spans="1:15" s="1" customFormat="1" ht="31.5">
      <c r="A973" s="43" t="s">
        <v>4372</v>
      </c>
      <c r="B973" s="55" t="s">
        <v>2603</v>
      </c>
      <c r="C973" s="55" t="s">
        <v>4742</v>
      </c>
      <c r="D973" s="52" t="s">
        <v>3736</v>
      </c>
      <c r="E973" s="52" t="s">
        <v>3735</v>
      </c>
      <c r="F973" s="46" t="s">
        <v>2917</v>
      </c>
      <c r="G973" s="46" t="s">
        <v>3323</v>
      </c>
      <c r="H973" s="48">
        <v>3</v>
      </c>
      <c r="I973" s="49">
        <v>284.46</v>
      </c>
      <c r="J973" s="68">
        <v>0.1</v>
      </c>
      <c r="K973" s="49">
        <f t="shared" si="69"/>
        <v>258.59999999999997</v>
      </c>
      <c r="L973" s="69">
        <v>0.5243</v>
      </c>
      <c r="M973" s="58">
        <v>123</v>
      </c>
      <c r="N973" s="51">
        <f t="shared" si="70"/>
        <v>41</v>
      </c>
      <c r="O973" s="50" t="s">
        <v>1773</v>
      </c>
    </row>
    <row r="974" spans="1:15" s="1" customFormat="1" ht="47.25">
      <c r="A974" s="43">
        <v>598</v>
      </c>
      <c r="B974" s="55" t="s">
        <v>2603</v>
      </c>
      <c r="C974" s="55" t="s">
        <v>4744</v>
      </c>
      <c r="D974" s="52" t="s">
        <v>3410</v>
      </c>
      <c r="E974" s="52" t="s">
        <v>3735</v>
      </c>
      <c r="F974" s="46" t="s">
        <v>2917</v>
      </c>
      <c r="G974" s="52" t="s">
        <v>3163</v>
      </c>
      <c r="H974" s="48">
        <v>4</v>
      </c>
      <c r="I974" s="49">
        <v>326.4</v>
      </c>
      <c r="J974" s="68">
        <v>0.1</v>
      </c>
      <c r="K974" s="58">
        <f t="shared" si="69"/>
        <v>296.7272727272727</v>
      </c>
      <c r="L974" s="69">
        <v>0.56855</v>
      </c>
      <c r="M974" s="49">
        <v>128</v>
      </c>
      <c r="N974" s="58">
        <f t="shared" si="70"/>
        <v>32</v>
      </c>
      <c r="O974" s="50" t="s">
        <v>1773</v>
      </c>
    </row>
    <row r="975" spans="1:15" s="1" customFormat="1" ht="47.25">
      <c r="A975" s="43">
        <v>598</v>
      </c>
      <c r="B975" s="55" t="s">
        <v>2603</v>
      </c>
      <c r="C975" s="55" t="s">
        <v>4745</v>
      </c>
      <c r="D975" s="52" t="s">
        <v>3410</v>
      </c>
      <c r="E975" s="52" t="s">
        <v>3735</v>
      </c>
      <c r="F975" s="46" t="s">
        <v>2917</v>
      </c>
      <c r="G975" s="52" t="s">
        <v>3162</v>
      </c>
      <c r="H975" s="48">
        <v>4</v>
      </c>
      <c r="I975" s="49">
        <v>416.16</v>
      </c>
      <c r="J975" s="68">
        <v>0.1</v>
      </c>
      <c r="K975" s="58">
        <f>SUM(I975*100)/110</f>
        <v>378.3272727272727</v>
      </c>
      <c r="L975" s="69">
        <v>0.6088</v>
      </c>
      <c r="M975" s="49">
        <f>SUM(K975-(K975*L975))</f>
        <v>148.0016290909091</v>
      </c>
      <c r="N975" s="58">
        <f>(M975/H975)</f>
        <v>37.00040727272727</v>
      </c>
      <c r="O975" s="50" t="s">
        <v>1773</v>
      </c>
    </row>
    <row r="976" spans="1:15" s="1" customFormat="1" ht="47.25">
      <c r="A976" s="43">
        <v>598</v>
      </c>
      <c r="B976" s="55" t="s">
        <v>2603</v>
      </c>
      <c r="C976" s="55" t="s">
        <v>4743</v>
      </c>
      <c r="D976" s="52" t="s">
        <v>3410</v>
      </c>
      <c r="E976" s="52" t="s">
        <v>3735</v>
      </c>
      <c r="F976" s="46" t="s">
        <v>2917</v>
      </c>
      <c r="G976" s="52" t="s">
        <v>3160</v>
      </c>
      <c r="H976" s="48">
        <v>4</v>
      </c>
      <c r="I976" s="49">
        <v>281.52</v>
      </c>
      <c r="J976" s="68">
        <v>0.1</v>
      </c>
      <c r="K976" s="58">
        <f>SUM(I976*100)/110</f>
        <v>255.92727272727274</v>
      </c>
      <c r="L976" s="69">
        <v>0.578</v>
      </c>
      <c r="M976" s="49">
        <f>SUM(K976-(K976*L976))</f>
        <v>108.0013090909091</v>
      </c>
      <c r="N976" s="58">
        <f>(M976/H976)</f>
        <v>27.000327272727276</v>
      </c>
      <c r="O976" s="50" t="s">
        <v>1773</v>
      </c>
    </row>
    <row r="977" spans="1:15" s="1" customFormat="1" ht="31.5">
      <c r="A977" s="43">
        <v>597</v>
      </c>
      <c r="B977" s="55" t="s">
        <v>2603</v>
      </c>
      <c r="C977" s="55" t="s">
        <v>4746</v>
      </c>
      <c r="D977" s="52" t="s">
        <v>2068</v>
      </c>
      <c r="E977" s="52" t="s">
        <v>3735</v>
      </c>
      <c r="F977" s="46" t="s">
        <v>2917</v>
      </c>
      <c r="G977" s="52" t="s">
        <v>3161</v>
      </c>
      <c r="H977" s="48">
        <v>4</v>
      </c>
      <c r="I977" s="49">
        <v>313.34</v>
      </c>
      <c r="J977" s="68">
        <v>0.1</v>
      </c>
      <c r="K977" s="58">
        <f t="shared" si="69"/>
        <v>284.8545454545454</v>
      </c>
      <c r="L977" s="69">
        <v>0.55766</v>
      </c>
      <c r="M977" s="49">
        <v>126</v>
      </c>
      <c r="N977" s="51">
        <f t="shared" si="70"/>
        <v>31.5</v>
      </c>
      <c r="O977" s="50" t="s">
        <v>1773</v>
      </c>
    </row>
    <row r="978" spans="1:15" s="1" customFormat="1" ht="31.5">
      <c r="A978" s="43">
        <v>597</v>
      </c>
      <c r="B978" s="55" t="s">
        <v>2603</v>
      </c>
      <c r="C978" s="55" t="s">
        <v>4747</v>
      </c>
      <c r="D978" s="52" t="s">
        <v>2068</v>
      </c>
      <c r="E978" s="52" t="s">
        <v>3735</v>
      </c>
      <c r="F978" s="46" t="s">
        <v>2917</v>
      </c>
      <c r="G978" s="52" t="s">
        <v>3159</v>
      </c>
      <c r="H978" s="48">
        <v>4</v>
      </c>
      <c r="I978" s="49">
        <v>401.88</v>
      </c>
      <c r="J978" s="68">
        <v>0.1</v>
      </c>
      <c r="K978" s="58">
        <f t="shared" si="69"/>
        <v>365.3454545454546</v>
      </c>
      <c r="L978" s="69">
        <v>0.60038</v>
      </c>
      <c r="M978" s="49">
        <v>146</v>
      </c>
      <c r="N978" s="51">
        <f t="shared" si="70"/>
        <v>36.5</v>
      </c>
      <c r="O978" s="50" t="s">
        <v>1773</v>
      </c>
    </row>
    <row r="979" spans="1:18" s="1" customFormat="1" ht="15.75">
      <c r="A979" s="43">
        <v>1002</v>
      </c>
      <c r="B979" s="45" t="s">
        <v>2846</v>
      </c>
      <c r="C979" s="55" t="s">
        <v>599</v>
      </c>
      <c r="D979" s="46" t="s">
        <v>3835</v>
      </c>
      <c r="E979" s="46" t="s">
        <v>4535</v>
      </c>
      <c r="F979" s="63" t="s">
        <v>2917</v>
      </c>
      <c r="G979" s="46" t="s">
        <v>606</v>
      </c>
      <c r="H979" s="48">
        <v>10</v>
      </c>
      <c r="I979" s="126" t="s">
        <v>398</v>
      </c>
      <c r="J979" s="68"/>
      <c r="K979" s="49"/>
      <c r="L979" s="69"/>
      <c r="M979" s="49"/>
      <c r="N979" s="51"/>
      <c r="O979" s="50"/>
      <c r="R979" s="31"/>
    </row>
    <row r="980" spans="1:15" s="1" customFormat="1" ht="15.75">
      <c r="A980" s="43">
        <v>1049</v>
      </c>
      <c r="B980" s="55" t="s">
        <v>2600</v>
      </c>
      <c r="C980" s="55" t="s">
        <v>5043</v>
      </c>
      <c r="D980" s="46" t="s">
        <v>2601</v>
      </c>
      <c r="E980" s="46" t="s">
        <v>2602</v>
      </c>
      <c r="F980" s="63" t="s">
        <v>2917</v>
      </c>
      <c r="G980" s="46" t="s">
        <v>613</v>
      </c>
      <c r="H980" s="48">
        <v>20</v>
      </c>
      <c r="I980" s="49">
        <v>160.4</v>
      </c>
      <c r="J980" s="68">
        <v>0.1</v>
      </c>
      <c r="K980" s="49">
        <f t="shared" si="69"/>
        <v>145.8181818181818</v>
      </c>
      <c r="L980" s="69">
        <v>0.6475</v>
      </c>
      <c r="M980" s="58">
        <f>SUM(K980-(K980*L980))</f>
        <v>51.400909090909096</v>
      </c>
      <c r="N980" s="51">
        <f t="shared" si="70"/>
        <v>2.570045454545455</v>
      </c>
      <c r="O980" s="50" t="s">
        <v>1771</v>
      </c>
    </row>
    <row r="981" spans="1:15" s="1" customFormat="1" ht="47.25">
      <c r="A981" s="43">
        <v>923</v>
      </c>
      <c r="B981" s="55" t="s">
        <v>2604</v>
      </c>
      <c r="C981" s="55" t="s">
        <v>4214</v>
      </c>
      <c r="D981" s="52" t="s">
        <v>3474</v>
      </c>
      <c r="E981" s="52" t="s">
        <v>5183</v>
      </c>
      <c r="F981" s="46" t="s">
        <v>2917</v>
      </c>
      <c r="G981" s="46" t="s">
        <v>4215</v>
      </c>
      <c r="H981" s="48">
        <v>10</v>
      </c>
      <c r="I981" s="49">
        <v>78.315</v>
      </c>
      <c r="J981" s="68">
        <v>0.1</v>
      </c>
      <c r="K981" s="49">
        <f t="shared" si="69"/>
        <v>71.19545454545455</v>
      </c>
      <c r="L981" s="69">
        <v>0.5031</v>
      </c>
      <c r="M981" s="58">
        <v>35.37</v>
      </c>
      <c r="N981" s="51">
        <v>3.515</v>
      </c>
      <c r="O981" s="50" t="s">
        <v>1771</v>
      </c>
    </row>
    <row r="982" spans="1:15" s="1" customFormat="1" ht="31.5">
      <c r="A982" s="43" t="s">
        <v>4372</v>
      </c>
      <c r="B982" s="55" t="s">
        <v>2603</v>
      </c>
      <c r="C982" s="55" t="s">
        <v>4748</v>
      </c>
      <c r="D982" s="52" t="s">
        <v>3736</v>
      </c>
      <c r="E982" s="52" t="s">
        <v>3735</v>
      </c>
      <c r="F982" s="46" t="s">
        <v>2917</v>
      </c>
      <c r="G982" s="46" t="s">
        <v>3374</v>
      </c>
      <c r="H982" s="48">
        <v>4</v>
      </c>
      <c r="I982" s="49">
        <v>224.4</v>
      </c>
      <c r="J982" s="68">
        <v>0.1</v>
      </c>
      <c r="K982" s="49">
        <f t="shared" si="69"/>
        <v>204</v>
      </c>
      <c r="L982" s="69">
        <v>0.53921</v>
      </c>
      <c r="M982" s="58">
        <v>94</v>
      </c>
      <c r="N982" s="51">
        <f t="shared" si="70"/>
        <v>23.5</v>
      </c>
      <c r="O982" s="50" t="s">
        <v>1773</v>
      </c>
    </row>
    <row r="983" spans="1:15" s="1" customFormat="1" ht="31.5">
      <c r="A983" s="43" t="s">
        <v>4372</v>
      </c>
      <c r="B983" s="55" t="s">
        <v>2603</v>
      </c>
      <c r="C983" s="55" t="s">
        <v>4749</v>
      </c>
      <c r="D983" s="52" t="s">
        <v>3736</v>
      </c>
      <c r="E983" s="52" t="s">
        <v>3735</v>
      </c>
      <c r="F983" s="46" t="s">
        <v>2917</v>
      </c>
      <c r="G983" s="46" t="s">
        <v>3375</v>
      </c>
      <c r="H983" s="48">
        <v>4</v>
      </c>
      <c r="I983" s="49">
        <v>297.02</v>
      </c>
      <c r="J983" s="68">
        <v>0.1</v>
      </c>
      <c r="K983" s="49">
        <f t="shared" si="69"/>
        <v>270.0181818181818</v>
      </c>
      <c r="L983" s="69">
        <v>0.5556</v>
      </c>
      <c r="M983" s="58">
        <v>120</v>
      </c>
      <c r="N983" s="51">
        <f t="shared" si="70"/>
        <v>30</v>
      </c>
      <c r="O983" s="50" t="s">
        <v>1773</v>
      </c>
    </row>
    <row r="984" spans="1:15" s="1" customFormat="1" ht="31.5">
      <c r="A984" s="43" t="s">
        <v>4372</v>
      </c>
      <c r="B984" s="55" t="s">
        <v>2603</v>
      </c>
      <c r="C984" s="55" t="s">
        <v>4750</v>
      </c>
      <c r="D984" s="52" t="s">
        <v>3736</v>
      </c>
      <c r="E984" s="52" t="s">
        <v>3735</v>
      </c>
      <c r="F984" s="46" t="s">
        <v>2917</v>
      </c>
      <c r="G984" s="46" t="s">
        <v>3376</v>
      </c>
      <c r="H984" s="48">
        <v>3</v>
      </c>
      <c r="I984" s="49">
        <v>260.1</v>
      </c>
      <c r="J984" s="68">
        <v>0.1</v>
      </c>
      <c r="K984" s="49">
        <f t="shared" si="69"/>
        <v>236.4545454545455</v>
      </c>
      <c r="L984" s="69">
        <v>0.52421</v>
      </c>
      <c r="M984" s="58">
        <v>112.5</v>
      </c>
      <c r="N984" s="51">
        <f t="shared" si="70"/>
        <v>37.5</v>
      </c>
      <c r="O984" s="50" t="s">
        <v>1773</v>
      </c>
    </row>
    <row r="985" spans="1:15" s="1" customFormat="1" ht="15.75">
      <c r="A985" s="43">
        <v>1002</v>
      </c>
      <c r="B985" s="45" t="s">
        <v>2846</v>
      </c>
      <c r="C985" s="55" t="s">
        <v>3377</v>
      </c>
      <c r="D985" s="46" t="s">
        <v>3835</v>
      </c>
      <c r="E985" s="46" t="s">
        <v>4535</v>
      </c>
      <c r="F985" s="63" t="s">
        <v>2917</v>
      </c>
      <c r="G985" s="46" t="s">
        <v>602</v>
      </c>
      <c r="H985" s="48">
        <v>24</v>
      </c>
      <c r="I985" s="49">
        <v>173.52</v>
      </c>
      <c r="J985" s="68">
        <v>0.1</v>
      </c>
      <c r="K985" s="49">
        <f>SUM(I985*100)/110</f>
        <v>157.74545454545455</v>
      </c>
      <c r="L985" s="69">
        <v>0.7336</v>
      </c>
      <c r="M985" s="49">
        <v>42</v>
      </c>
      <c r="N985" s="51">
        <f>(M985/H985)</f>
        <v>1.75</v>
      </c>
      <c r="O985" s="50" t="s">
        <v>1773</v>
      </c>
    </row>
    <row r="986" spans="1:15" s="1" customFormat="1" ht="15.75">
      <c r="A986" s="43">
        <v>1002</v>
      </c>
      <c r="B986" s="45" t="s">
        <v>2846</v>
      </c>
      <c r="C986" s="55" t="s">
        <v>601</v>
      </c>
      <c r="D986" s="46" t="s">
        <v>3835</v>
      </c>
      <c r="E986" s="46" t="s">
        <v>4535</v>
      </c>
      <c r="F986" s="63" t="s">
        <v>2917</v>
      </c>
      <c r="G986" s="46" t="s">
        <v>610</v>
      </c>
      <c r="H986" s="48">
        <v>20</v>
      </c>
      <c r="I986" s="49">
        <v>186</v>
      </c>
      <c r="J986" s="68">
        <v>0.1</v>
      </c>
      <c r="K986" s="49">
        <f>SUM(I986*100)/110</f>
        <v>169.0909090909091</v>
      </c>
      <c r="L986" s="69">
        <v>0.7278</v>
      </c>
      <c r="M986" s="49">
        <v>46</v>
      </c>
      <c r="N986" s="51">
        <f>(M986/H986)</f>
        <v>2.3</v>
      </c>
      <c r="O986" s="50" t="s">
        <v>1773</v>
      </c>
    </row>
    <row r="987" spans="1:15" s="1" customFormat="1" ht="15.75">
      <c r="A987" s="43">
        <v>1002</v>
      </c>
      <c r="B987" s="45" t="s">
        <v>2846</v>
      </c>
      <c r="C987" s="55" t="s">
        <v>3378</v>
      </c>
      <c r="D987" s="46" t="s">
        <v>3835</v>
      </c>
      <c r="E987" s="46" t="s">
        <v>4535</v>
      </c>
      <c r="F987" s="63" t="s">
        <v>2917</v>
      </c>
      <c r="G987" s="46" t="s">
        <v>603</v>
      </c>
      <c r="H987" s="48">
        <v>20</v>
      </c>
      <c r="I987" s="126" t="s">
        <v>399</v>
      </c>
      <c r="J987" s="68"/>
      <c r="K987" s="49"/>
      <c r="L987" s="69"/>
      <c r="M987" s="49"/>
      <c r="N987" s="51"/>
      <c r="O987" s="50"/>
    </row>
    <row r="988" spans="1:15" s="1" customFormat="1" ht="15.75">
      <c r="A988" s="43">
        <v>1002</v>
      </c>
      <c r="B988" s="45" t="s">
        <v>2846</v>
      </c>
      <c r="C988" s="55" t="s">
        <v>600</v>
      </c>
      <c r="D988" s="46" t="s">
        <v>3835</v>
      </c>
      <c r="E988" s="46" t="s">
        <v>4535</v>
      </c>
      <c r="F988" s="63" t="s">
        <v>2917</v>
      </c>
      <c r="G988" s="46" t="s">
        <v>607</v>
      </c>
      <c r="H988" s="48">
        <v>20</v>
      </c>
      <c r="I988" s="126" t="s">
        <v>398</v>
      </c>
      <c r="J988" s="68"/>
      <c r="K988" s="49"/>
      <c r="L988" s="69"/>
      <c r="M988" s="49"/>
      <c r="N988" s="51"/>
      <c r="O988" s="50"/>
    </row>
    <row r="989" spans="1:15" s="1" customFormat="1" ht="15.75">
      <c r="A989" s="43">
        <v>1002</v>
      </c>
      <c r="B989" s="45" t="s">
        <v>2846</v>
      </c>
      <c r="C989" s="55" t="s">
        <v>5671</v>
      </c>
      <c r="D989" s="46" t="s">
        <v>3835</v>
      </c>
      <c r="E989" s="46" t="s">
        <v>4535</v>
      </c>
      <c r="F989" s="63" t="s">
        <v>2917</v>
      </c>
      <c r="G989" s="340" t="s">
        <v>5672</v>
      </c>
      <c r="H989" s="48">
        <v>20</v>
      </c>
      <c r="I989" s="126" t="s">
        <v>399</v>
      </c>
      <c r="J989" s="68"/>
      <c r="K989" s="49"/>
      <c r="L989" s="69"/>
      <c r="M989" s="49"/>
      <c r="N989" s="51"/>
      <c r="O989" s="50"/>
    </row>
    <row r="990" spans="1:15" s="1" customFormat="1" ht="15.75">
      <c r="A990" s="43">
        <v>1002</v>
      </c>
      <c r="B990" s="45" t="s">
        <v>2846</v>
      </c>
      <c r="C990" s="55" t="s">
        <v>5222</v>
      </c>
      <c r="D990" s="46" t="s">
        <v>3835</v>
      </c>
      <c r="E990" s="46" t="s">
        <v>4535</v>
      </c>
      <c r="F990" s="63" t="s">
        <v>2917</v>
      </c>
      <c r="G990" s="46" t="s">
        <v>608</v>
      </c>
      <c r="H990" s="48">
        <v>24</v>
      </c>
      <c r="I990" s="49">
        <v>121.44</v>
      </c>
      <c r="J990" s="68">
        <v>0.1</v>
      </c>
      <c r="K990" s="49">
        <f>SUM(I990*100)/110</f>
        <v>110.4</v>
      </c>
      <c r="L990" s="69">
        <v>0.5522</v>
      </c>
      <c r="M990" s="49">
        <v>49.44</v>
      </c>
      <c r="N990" s="51">
        <f>(M990/H990)</f>
        <v>2.06</v>
      </c>
      <c r="O990" s="50" t="s">
        <v>1773</v>
      </c>
    </row>
    <row r="991" spans="1:15" s="1" customFormat="1" ht="15.75">
      <c r="A991" s="43">
        <v>1002</v>
      </c>
      <c r="B991" s="45" t="s">
        <v>2846</v>
      </c>
      <c r="C991" s="55" t="s">
        <v>5223</v>
      </c>
      <c r="D991" s="46" t="s">
        <v>3835</v>
      </c>
      <c r="E991" s="46" t="s">
        <v>4535</v>
      </c>
      <c r="F991" s="63" t="s">
        <v>2917</v>
      </c>
      <c r="G991" s="46" t="s">
        <v>609</v>
      </c>
      <c r="H991" s="48">
        <v>20</v>
      </c>
      <c r="I991" s="126" t="s">
        <v>399</v>
      </c>
      <c r="J991" s="68"/>
      <c r="K991" s="49"/>
      <c r="L991" s="69"/>
      <c r="M991" s="49"/>
      <c r="N991" s="51"/>
      <c r="O991" s="50"/>
    </row>
    <row r="992" spans="1:15" ht="15.75">
      <c r="A992" s="43">
        <v>333</v>
      </c>
      <c r="B992" s="55" t="s">
        <v>4357</v>
      </c>
      <c r="C992" s="55" t="s">
        <v>2916</v>
      </c>
      <c r="D992" s="46" t="s">
        <v>4358</v>
      </c>
      <c r="E992" s="46" t="s">
        <v>4359</v>
      </c>
      <c r="F992" s="46" t="s">
        <v>2917</v>
      </c>
      <c r="G992" s="47" t="s">
        <v>2918</v>
      </c>
      <c r="H992" s="48">
        <v>10</v>
      </c>
      <c r="I992" s="49">
        <v>50.809</v>
      </c>
      <c r="J992" s="68">
        <v>0.1</v>
      </c>
      <c r="K992" s="49">
        <f>SUM(I992*100)/110</f>
        <v>46.19</v>
      </c>
      <c r="L992" s="69">
        <v>0.5</v>
      </c>
      <c r="M992" s="49">
        <f>SUM(K992-(K992*L992))</f>
        <v>23.095</v>
      </c>
      <c r="N992" s="51">
        <f>(M992/H992)</f>
        <v>2.3095</v>
      </c>
      <c r="O992" s="50" t="s">
        <v>1771</v>
      </c>
    </row>
    <row r="993" spans="1:15" ht="31.5">
      <c r="A993" s="43">
        <v>1066</v>
      </c>
      <c r="B993" s="55" t="s">
        <v>4357</v>
      </c>
      <c r="C993" s="55" t="s">
        <v>614</v>
      </c>
      <c r="D993" s="52" t="s">
        <v>5045</v>
      </c>
      <c r="E993" s="46" t="s">
        <v>4359</v>
      </c>
      <c r="F993" s="63" t="s">
        <v>2917</v>
      </c>
      <c r="G993" s="46" t="s">
        <v>615</v>
      </c>
      <c r="H993" s="48">
        <v>10</v>
      </c>
      <c r="I993" s="49">
        <v>42.74</v>
      </c>
      <c r="J993" s="68">
        <v>0.1</v>
      </c>
      <c r="K993" s="49">
        <f>SUM(I993*100)/110</f>
        <v>38.85454545454545</v>
      </c>
      <c r="L993" s="69">
        <v>0.5</v>
      </c>
      <c r="M993" s="49">
        <f>SUM(K993-(K993*L993))</f>
        <v>19.427272727272726</v>
      </c>
      <c r="N993" s="51">
        <f>(M993/H993)</f>
        <v>1.9427272727272726</v>
      </c>
      <c r="O993" s="50" t="s">
        <v>1771</v>
      </c>
    </row>
    <row r="994" spans="1:15" ht="15.75">
      <c r="A994" s="43">
        <v>485</v>
      </c>
      <c r="B994" s="45" t="s">
        <v>4841</v>
      </c>
      <c r="C994" s="45" t="s">
        <v>2920</v>
      </c>
      <c r="D994" s="46" t="s">
        <v>4842</v>
      </c>
      <c r="E994" s="46" t="s">
        <v>4355</v>
      </c>
      <c r="F994" s="46" t="s">
        <v>2917</v>
      </c>
      <c r="G994" s="47" t="s">
        <v>4520</v>
      </c>
      <c r="H994" s="48">
        <v>15</v>
      </c>
      <c r="I994" s="49">
        <v>260.25</v>
      </c>
      <c r="J994" s="68">
        <v>0.1</v>
      </c>
      <c r="K994" s="58">
        <f>SUM(I994*100)/110</f>
        <v>236.5909090909091</v>
      </c>
      <c r="L994" s="69">
        <v>0.5415</v>
      </c>
      <c r="M994" s="49">
        <v>108.45</v>
      </c>
      <c r="N994" s="51">
        <f>(M994/H994)</f>
        <v>7.23</v>
      </c>
      <c r="O994" s="50" t="s">
        <v>1771</v>
      </c>
    </row>
    <row r="995" spans="1:15" ht="16.5" thickBot="1">
      <c r="A995" s="6"/>
      <c r="B995" s="11"/>
      <c r="C995" s="11"/>
      <c r="D995" s="8"/>
      <c r="E995" s="8"/>
      <c r="F995" s="8"/>
      <c r="G995" s="10"/>
      <c r="H995" s="17"/>
      <c r="I995" s="18"/>
      <c r="J995" s="36"/>
      <c r="K995" s="32"/>
      <c r="L995" s="37"/>
      <c r="M995" s="30"/>
      <c r="N995" s="31"/>
      <c r="O995" s="7"/>
    </row>
    <row r="996" spans="1:15" ht="26.25" thickBot="1">
      <c r="A996" s="526" t="s">
        <v>5756</v>
      </c>
      <c r="B996" s="527"/>
      <c r="C996" s="527"/>
      <c r="D996" s="527"/>
      <c r="E996" s="527"/>
      <c r="F996" s="527"/>
      <c r="G996" s="527"/>
      <c r="H996" s="527"/>
      <c r="I996" s="527"/>
      <c r="J996" s="527"/>
      <c r="K996" s="527"/>
      <c r="L996" s="527"/>
      <c r="M996" s="527"/>
      <c r="N996" s="527"/>
      <c r="O996" s="528"/>
    </row>
    <row r="997" ht="15.75">
      <c r="A997" s="91" t="s">
        <v>444</v>
      </c>
    </row>
    <row r="998" ht="23.25">
      <c r="A998" s="183" t="s">
        <v>195</v>
      </c>
    </row>
    <row r="999" spans="1:15" ht="47.25">
      <c r="A999" s="39" t="s">
        <v>2985</v>
      </c>
      <c r="B999" s="39" t="s">
        <v>580</v>
      </c>
      <c r="C999" s="39" t="s">
        <v>1930</v>
      </c>
      <c r="D999" s="40" t="s">
        <v>1931</v>
      </c>
      <c r="E999" s="40" t="s">
        <v>1932</v>
      </c>
      <c r="F999" s="40" t="s">
        <v>4276</v>
      </c>
      <c r="G999" s="40" t="s">
        <v>2986</v>
      </c>
      <c r="H999" s="41" t="s">
        <v>2800</v>
      </c>
      <c r="I999" s="41" t="s">
        <v>2361</v>
      </c>
      <c r="J999" s="41" t="s">
        <v>2987</v>
      </c>
      <c r="K999" s="42" t="s">
        <v>4613</v>
      </c>
      <c r="L999" s="39" t="s">
        <v>2988</v>
      </c>
      <c r="M999" s="42" t="s">
        <v>2801</v>
      </c>
      <c r="N999" s="42" t="s">
        <v>1933</v>
      </c>
      <c r="O999" s="39" t="s">
        <v>1929</v>
      </c>
    </row>
    <row r="1000" spans="1:15" ht="15.75">
      <c r="A1000" s="43">
        <v>138</v>
      </c>
      <c r="B1000" s="45" t="s">
        <v>5127</v>
      </c>
      <c r="C1000" s="55" t="s">
        <v>5439</v>
      </c>
      <c r="D1000" s="46" t="s">
        <v>5128</v>
      </c>
      <c r="E1000" s="46" t="s">
        <v>4909</v>
      </c>
      <c r="F1000" s="43" t="s">
        <v>4136</v>
      </c>
      <c r="G1000" s="46" t="s">
        <v>5111</v>
      </c>
      <c r="H1000" s="43">
        <v>16</v>
      </c>
      <c r="I1000" s="49">
        <v>8</v>
      </c>
      <c r="J1000" s="68">
        <v>0.1</v>
      </c>
      <c r="K1000" s="49">
        <f>SUM(I1000*100)/110</f>
        <v>7.2727272727272725</v>
      </c>
      <c r="L1000" s="69">
        <v>0.79</v>
      </c>
      <c r="M1000" s="49">
        <f>SUM(K1000-(K1000*L1000))</f>
        <v>1.5272727272727273</v>
      </c>
      <c r="N1000" s="51">
        <v>0.0956</v>
      </c>
      <c r="O1000" s="50" t="s">
        <v>1773</v>
      </c>
    </row>
    <row r="1001" spans="1:15" ht="16.5" thickBot="1">
      <c r="A1001" s="6"/>
      <c r="B1001" s="11"/>
      <c r="C1001" s="12"/>
      <c r="D1001" s="8"/>
      <c r="E1001" s="8"/>
      <c r="F1001" s="6"/>
      <c r="G1001" s="8"/>
      <c r="H1001" s="6"/>
      <c r="I1001" s="18"/>
      <c r="J1001" s="86"/>
      <c r="K1001" s="18"/>
      <c r="L1001" s="87"/>
      <c r="M1001" s="18"/>
      <c r="N1001" s="19"/>
      <c r="O1001" s="7"/>
    </row>
    <row r="1002" spans="1:15" ht="24" thickBot="1">
      <c r="A1002" s="525" t="s">
        <v>1084</v>
      </c>
      <c r="B1002" s="523"/>
      <c r="C1002" s="523"/>
      <c r="D1002" s="523"/>
      <c r="E1002" s="523"/>
      <c r="F1002" s="523"/>
      <c r="G1002" s="523"/>
      <c r="H1002" s="523"/>
      <c r="I1002" s="523"/>
      <c r="J1002" s="523"/>
      <c r="K1002" s="523"/>
      <c r="L1002" s="523"/>
      <c r="M1002" s="523"/>
      <c r="N1002" s="523"/>
      <c r="O1002" s="503"/>
    </row>
    <row r="1003" spans="1:15" ht="15.75">
      <c r="A1003" s="20" t="s">
        <v>1076</v>
      </c>
      <c r="B1003" s="253"/>
      <c r="C1003" s="253"/>
      <c r="D1003" s="253"/>
      <c r="E1003" s="253"/>
      <c r="F1003" s="253"/>
      <c r="G1003" s="254"/>
      <c r="H1003" s="253"/>
      <c r="I1003" s="253"/>
      <c r="J1003" s="253"/>
      <c r="K1003" s="253"/>
      <c r="L1003" s="253"/>
      <c r="M1003" s="253"/>
      <c r="N1003" s="253"/>
      <c r="O1003" s="253"/>
    </row>
    <row r="1004" spans="1:15" ht="23.25">
      <c r="A1004" s="183" t="s">
        <v>44</v>
      </c>
      <c r="B1004" s="253"/>
      <c r="C1004" s="253"/>
      <c r="D1004" s="253"/>
      <c r="E1004" s="253"/>
      <c r="F1004" s="253"/>
      <c r="G1004" s="254"/>
      <c r="H1004" s="253"/>
      <c r="I1004" s="253"/>
      <c r="J1004" s="253"/>
      <c r="K1004" s="253"/>
      <c r="L1004" s="253"/>
      <c r="M1004" s="253"/>
      <c r="N1004" s="253"/>
      <c r="O1004" s="253"/>
    </row>
    <row r="1005" spans="1:15" ht="47.25">
      <c r="A1005" s="129" t="s">
        <v>735</v>
      </c>
      <c r="B1005" s="129" t="s">
        <v>580</v>
      </c>
      <c r="C1005" s="129" t="s">
        <v>1930</v>
      </c>
      <c r="D1005" s="129" t="s">
        <v>1931</v>
      </c>
      <c r="E1005" s="130" t="s">
        <v>736</v>
      </c>
      <c r="F1005" s="129" t="s">
        <v>737</v>
      </c>
      <c r="G1005" s="129" t="s">
        <v>738</v>
      </c>
      <c r="H1005" s="130" t="s">
        <v>2800</v>
      </c>
      <c r="I1005" s="130" t="s">
        <v>739</v>
      </c>
      <c r="J1005" s="129" t="s">
        <v>2987</v>
      </c>
      <c r="K1005" s="130" t="s">
        <v>740</v>
      </c>
      <c r="L1005" s="129" t="s">
        <v>2988</v>
      </c>
      <c r="M1005" s="130" t="s">
        <v>741</v>
      </c>
      <c r="N1005" s="130" t="s">
        <v>742</v>
      </c>
      <c r="O1005" s="129" t="s">
        <v>1929</v>
      </c>
    </row>
    <row r="1006" spans="1:15" s="1" customFormat="1" ht="19.5">
      <c r="A1006" s="164" t="s">
        <v>1077</v>
      </c>
      <c r="B1006" s="132" t="s">
        <v>1078</v>
      </c>
      <c r="C1006" s="133" t="s">
        <v>1079</v>
      </c>
      <c r="D1006" s="134" t="s">
        <v>1080</v>
      </c>
      <c r="E1006" s="134" t="s">
        <v>1081</v>
      </c>
      <c r="F1006" s="135"/>
      <c r="G1006" s="129" t="s">
        <v>1082</v>
      </c>
      <c r="H1006" s="136">
        <v>10</v>
      </c>
      <c r="I1006" s="163" t="s">
        <v>84</v>
      </c>
      <c r="J1006" s="423"/>
      <c r="K1006" s="424"/>
      <c r="L1006" s="267"/>
      <c r="M1006" s="266"/>
      <c r="N1006" s="201"/>
      <c r="O1006" s="136"/>
    </row>
    <row r="1007" spans="1:15" s="1" customFormat="1" ht="19.5">
      <c r="A1007" s="268"/>
      <c r="B1007" s="132" t="s">
        <v>1078</v>
      </c>
      <c r="C1007" s="133" t="s">
        <v>1083</v>
      </c>
      <c r="D1007" s="134" t="s">
        <v>1080</v>
      </c>
      <c r="E1007" s="134" t="s">
        <v>1081</v>
      </c>
      <c r="F1007" s="135"/>
      <c r="G1007" s="129" t="s">
        <v>1082</v>
      </c>
      <c r="H1007" s="136">
        <v>5</v>
      </c>
      <c r="I1007" s="163" t="s">
        <v>84</v>
      </c>
      <c r="J1007" s="423"/>
      <c r="K1007" s="424"/>
      <c r="L1007" s="267"/>
      <c r="M1007" s="266"/>
      <c r="N1007" s="201"/>
      <c r="O1007" s="136"/>
    </row>
    <row r="1008" spans="1:15" s="1" customFormat="1" ht="16.5" thickBot="1">
      <c r="A1008" s="6"/>
      <c r="B1008" s="11"/>
      <c r="C1008" s="12"/>
      <c r="D1008" s="8"/>
      <c r="E1008" s="8"/>
      <c r="F1008" s="6"/>
      <c r="G1008" s="8"/>
      <c r="H1008" s="6"/>
      <c r="I1008" s="18"/>
      <c r="J1008" s="86"/>
      <c r="K1008" s="18"/>
      <c r="L1008" s="87"/>
      <c r="M1008" s="18"/>
      <c r="N1008" s="19"/>
      <c r="O1008" s="7"/>
    </row>
    <row r="1009" spans="1:15" s="1" customFormat="1" ht="26.25" thickBot="1">
      <c r="A1009" s="526" t="s">
        <v>685</v>
      </c>
      <c r="B1009" s="527"/>
      <c r="C1009" s="527"/>
      <c r="D1009" s="527"/>
      <c r="E1009" s="527"/>
      <c r="F1009" s="527"/>
      <c r="G1009" s="527"/>
      <c r="H1009" s="527"/>
      <c r="I1009" s="527"/>
      <c r="J1009" s="527"/>
      <c r="K1009" s="527"/>
      <c r="L1009" s="527"/>
      <c r="M1009" s="527"/>
      <c r="N1009" s="527"/>
      <c r="O1009" s="528"/>
    </row>
    <row r="1010" ht="15.75">
      <c r="A1010" s="91" t="s">
        <v>115</v>
      </c>
    </row>
    <row r="1011" spans="1:15" ht="23.25">
      <c r="A1011" s="183" t="s">
        <v>234</v>
      </c>
      <c r="B1011" s="11"/>
      <c r="C1011" s="12"/>
      <c r="D1011" s="8"/>
      <c r="E1011" s="8"/>
      <c r="F1011" s="10"/>
      <c r="G1011" s="8"/>
      <c r="H1011" s="6"/>
      <c r="I1011" s="18"/>
      <c r="J1011" s="86"/>
      <c r="K1011" s="18"/>
      <c r="L1011" s="87"/>
      <c r="M1011" s="24"/>
      <c r="N1011" s="19"/>
      <c r="O1011" s="7"/>
    </row>
    <row r="1012" spans="1:15" s="1" customFormat="1" ht="47.25">
      <c r="A1012" s="39" t="s">
        <v>2985</v>
      </c>
      <c r="B1012" s="39" t="s">
        <v>580</v>
      </c>
      <c r="C1012" s="39" t="s">
        <v>1930</v>
      </c>
      <c r="D1012" s="40" t="s">
        <v>1931</v>
      </c>
      <c r="E1012" s="40" t="s">
        <v>1932</v>
      </c>
      <c r="F1012" s="40" t="s">
        <v>4276</v>
      </c>
      <c r="G1012" s="40" t="s">
        <v>2986</v>
      </c>
      <c r="H1012" s="41" t="s">
        <v>2800</v>
      </c>
      <c r="I1012" s="41" t="s">
        <v>2361</v>
      </c>
      <c r="J1012" s="41" t="s">
        <v>2987</v>
      </c>
      <c r="K1012" s="42" t="s">
        <v>4613</v>
      </c>
      <c r="L1012" s="39" t="s">
        <v>2988</v>
      </c>
      <c r="M1012" s="42" t="s">
        <v>2801</v>
      </c>
      <c r="N1012" s="42" t="s">
        <v>1933</v>
      </c>
      <c r="O1012" s="39" t="s">
        <v>1929</v>
      </c>
    </row>
    <row r="1013" spans="1:15" s="4" customFormat="1" ht="15.75">
      <c r="A1013" s="43">
        <v>654</v>
      </c>
      <c r="B1013" s="44" t="s">
        <v>623</v>
      </c>
      <c r="C1013" s="45" t="s">
        <v>2875</v>
      </c>
      <c r="D1013" s="46" t="s">
        <v>624</v>
      </c>
      <c r="E1013" s="46" t="s">
        <v>625</v>
      </c>
      <c r="F1013" s="47" t="s">
        <v>2874</v>
      </c>
      <c r="G1013" s="93" t="s">
        <v>4973</v>
      </c>
      <c r="H1013" s="43">
        <v>1</v>
      </c>
      <c r="I1013" s="49">
        <v>14.39</v>
      </c>
      <c r="J1013" s="68">
        <v>0.1</v>
      </c>
      <c r="K1013" s="49">
        <f>SUM(I1013*100)/110</f>
        <v>13.081818181818182</v>
      </c>
      <c r="L1013" s="69">
        <v>0.5</v>
      </c>
      <c r="M1013" s="49">
        <f>SUM(K1013-(K1013*L1013))</f>
        <v>6.540909090909091</v>
      </c>
      <c r="N1013" s="58">
        <f>(M1013/H1013)</f>
        <v>6.540909090909091</v>
      </c>
      <c r="O1013" s="50" t="s">
        <v>1771</v>
      </c>
    </row>
    <row r="1014" spans="1:15" s="4" customFormat="1" ht="13.5" thickBo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78"/>
      <c r="O1014" s="1"/>
    </row>
    <row r="1015" spans="1:15" s="4" customFormat="1" ht="26.25" thickBot="1">
      <c r="A1015" s="526" t="s">
        <v>236</v>
      </c>
      <c r="B1015" s="527"/>
      <c r="C1015" s="527"/>
      <c r="D1015" s="527"/>
      <c r="E1015" s="527"/>
      <c r="F1015" s="527"/>
      <c r="G1015" s="527"/>
      <c r="H1015" s="527"/>
      <c r="I1015" s="527"/>
      <c r="J1015" s="527"/>
      <c r="K1015" s="527"/>
      <c r="L1015" s="527"/>
      <c r="M1015" s="527"/>
      <c r="N1015" s="527"/>
      <c r="O1015" s="528"/>
    </row>
    <row r="1016" spans="1:15" s="4" customFormat="1" ht="15">
      <c r="A1016" s="248" t="s">
        <v>5070</v>
      </c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78"/>
      <c r="O1016" s="1"/>
    </row>
    <row r="1017" spans="1:4" ht="15.75">
      <c r="A1017" s="259" t="s">
        <v>515</v>
      </c>
      <c r="B1017" s="3"/>
      <c r="C1017" s="3"/>
      <c r="D1017" s="3"/>
    </row>
    <row r="1018" spans="1:4" ht="23.25">
      <c r="A1018" s="183" t="s">
        <v>235</v>
      </c>
      <c r="B1018" s="3"/>
      <c r="C1018" s="3"/>
      <c r="D1018" s="3"/>
    </row>
    <row r="1019" spans="1:15" s="1" customFormat="1" ht="47.25">
      <c r="A1019" s="39" t="s">
        <v>2985</v>
      </c>
      <c r="B1019" s="39" t="s">
        <v>580</v>
      </c>
      <c r="C1019" s="39" t="s">
        <v>1930</v>
      </c>
      <c r="D1019" s="40" t="s">
        <v>1931</v>
      </c>
      <c r="E1019" s="40" t="s">
        <v>1932</v>
      </c>
      <c r="F1019" s="40" t="s">
        <v>4276</v>
      </c>
      <c r="G1019" s="40" t="s">
        <v>2986</v>
      </c>
      <c r="H1019" s="41" t="s">
        <v>2800</v>
      </c>
      <c r="I1019" s="41" t="s">
        <v>2361</v>
      </c>
      <c r="J1019" s="41" t="s">
        <v>2987</v>
      </c>
      <c r="K1019" s="42" t="s">
        <v>4613</v>
      </c>
      <c r="L1019" s="39" t="s">
        <v>2988</v>
      </c>
      <c r="M1019" s="42" t="s">
        <v>2801</v>
      </c>
      <c r="N1019" s="42" t="s">
        <v>1933</v>
      </c>
      <c r="O1019" s="39" t="s">
        <v>1929</v>
      </c>
    </row>
    <row r="1020" spans="1:15" s="4" customFormat="1" ht="15.75">
      <c r="A1020" s="43">
        <v>1121</v>
      </c>
      <c r="B1020" s="44" t="s">
        <v>652</v>
      </c>
      <c r="C1020" s="45" t="s">
        <v>2863</v>
      </c>
      <c r="D1020" s="46" t="s">
        <v>653</v>
      </c>
      <c r="E1020" s="46" t="s">
        <v>654</v>
      </c>
      <c r="F1020" s="47" t="s">
        <v>5071</v>
      </c>
      <c r="G1020" s="71" t="s">
        <v>2864</v>
      </c>
      <c r="H1020" s="178">
        <v>180</v>
      </c>
      <c r="I1020" s="290" t="s">
        <v>5805</v>
      </c>
      <c r="J1020" s="291">
        <v>0.1</v>
      </c>
      <c r="K1020" s="290" t="s">
        <v>5805</v>
      </c>
      <c r="L1020" s="83"/>
      <c r="M1020" s="85">
        <v>142.1</v>
      </c>
      <c r="N1020" s="292">
        <v>0.75</v>
      </c>
      <c r="O1020" s="50" t="s">
        <v>4472</v>
      </c>
    </row>
    <row r="1021" spans="1:15" s="4" customFormat="1" ht="16.5" thickBot="1">
      <c r="A1021" s="6"/>
      <c r="B1021" s="9"/>
      <c r="C1021" s="11"/>
      <c r="D1021" s="8"/>
      <c r="E1021" s="8"/>
      <c r="F1021" s="10"/>
      <c r="G1021" s="33"/>
      <c r="H1021" s="34"/>
      <c r="I1021" s="30"/>
      <c r="J1021" s="36"/>
      <c r="K1021" s="30"/>
      <c r="L1021" s="37"/>
      <c r="M1021" s="32"/>
      <c r="N1021" s="31"/>
      <c r="O1021" s="22"/>
    </row>
    <row r="1022" spans="1:15" s="1" customFormat="1" ht="26.25" thickBot="1">
      <c r="A1022" s="526" t="s">
        <v>237</v>
      </c>
      <c r="B1022" s="527"/>
      <c r="C1022" s="527"/>
      <c r="D1022" s="527"/>
      <c r="E1022" s="527"/>
      <c r="F1022" s="527"/>
      <c r="G1022" s="527"/>
      <c r="H1022" s="527"/>
      <c r="I1022" s="527"/>
      <c r="J1022" s="527"/>
      <c r="K1022" s="527"/>
      <c r="L1022" s="527"/>
      <c r="M1022" s="527"/>
      <c r="N1022" s="527"/>
      <c r="O1022" s="528"/>
    </row>
    <row r="1023" ht="15.75">
      <c r="A1023" s="91" t="s">
        <v>516</v>
      </c>
    </row>
    <row r="1024" ht="23.25">
      <c r="A1024" s="183" t="s">
        <v>238</v>
      </c>
    </row>
    <row r="1025" spans="1:15" ht="47.25">
      <c r="A1025" s="39" t="s">
        <v>2985</v>
      </c>
      <c r="B1025" s="39" t="s">
        <v>580</v>
      </c>
      <c r="C1025" s="39" t="s">
        <v>1930</v>
      </c>
      <c r="D1025" s="40" t="s">
        <v>1931</v>
      </c>
      <c r="E1025" s="40" t="s">
        <v>1932</v>
      </c>
      <c r="F1025" s="40" t="s">
        <v>4276</v>
      </c>
      <c r="G1025" s="40" t="s">
        <v>2986</v>
      </c>
      <c r="H1025" s="41" t="s">
        <v>2800</v>
      </c>
      <c r="I1025" s="41" t="s">
        <v>2361</v>
      </c>
      <c r="J1025" s="41" t="s">
        <v>2987</v>
      </c>
      <c r="K1025" s="42" t="s">
        <v>4613</v>
      </c>
      <c r="L1025" s="39" t="s">
        <v>2988</v>
      </c>
      <c r="M1025" s="42" t="s">
        <v>2801</v>
      </c>
      <c r="N1025" s="42" t="s">
        <v>1933</v>
      </c>
      <c r="O1025" s="39" t="s">
        <v>1929</v>
      </c>
    </row>
    <row r="1026" spans="1:15" s="1" customFormat="1" ht="16.5" thickBot="1">
      <c r="A1026" s="300">
        <v>59</v>
      </c>
      <c r="B1026" s="461" t="s">
        <v>5370</v>
      </c>
      <c r="C1026" s="462" t="s">
        <v>4896</v>
      </c>
      <c r="D1026" s="298" t="s">
        <v>4034</v>
      </c>
      <c r="E1026" s="298" t="s">
        <v>5690</v>
      </c>
      <c r="F1026" s="298" t="s">
        <v>4897</v>
      </c>
      <c r="G1026" s="463" t="s">
        <v>4898</v>
      </c>
      <c r="H1026" s="465">
        <v>30</v>
      </c>
      <c r="I1026" s="465" t="s">
        <v>5604</v>
      </c>
      <c r="J1026" s="467">
        <v>0.1</v>
      </c>
      <c r="K1026" s="465" t="s">
        <v>5604</v>
      </c>
      <c r="L1026" s="300"/>
      <c r="M1026" s="466">
        <v>397.575</v>
      </c>
      <c r="N1026" s="471">
        <v>13.2525</v>
      </c>
      <c r="O1026" s="305" t="s">
        <v>1771</v>
      </c>
    </row>
    <row r="1027" spans="1:15" s="1" customFormat="1" ht="24" thickBot="1">
      <c r="A1027" s="525" t="s">
        <v>1091</v>
      </c>
      <c r="B1027" s="523"/>
      <c r="C1027" s="523"/>
      <c r="D1027" s="523"/>
      <c r="E1027" s="523"/>
      <c r="F1027" s="523"/>
      <c r="G1027" s="523"/>
      <c r="H1027" s="523"/>
      <c r="I1027" s="523"/>
      <c r="J1027" s="523"/>
      <c r="K1027" s="523"/>
      <c r="L1027" s="523"/>
      <c r="M1027" s="523"/>
      <c r="N1027" s="523"/>
      <c r="O1027" s="503"/>
    </row>
    <row r="1028" spans="1:15" s="4" customFormat="1" ht="15.75">
      <c r="A1028" s="20" t="s">
        <v>0</v>
      </c>
      <c r="B1028" s="253"/>
      <c r="C1028" s="253"/>
      <c r="D1028" s="253"/>
      <c r="E1028" s="253"/>
      <c r="F1028" s="253"/>
      <c r="G1028" s="254"/>
      <c r="H1028" s="253"/>
      <c r="I1028" s="253"/>
      <c r="J1028" s="253"/>
      <c r="K1028" s="253"/>
      <c r="L1028" s="253"/>
      <c r="M1028" s="253"/>
      <c r="N1028" s="20"/>
      <c r="O1028" s="253"/>
    </row>
    <row r="1029" spans="1:15" s="4" customFormat="1" ht="23.25">
      <c r="A1029" s="183" t="s">
        <v>238</v>
      </c>
      <c r="B1029" s="253"/>
      <c r="C1029" s="253"/>
      <c r="D1029" s="253"/>
      <c r="E1029" s="253"/>
      <c r="F1029" s="253"/>
      <c r="G1029" s="254"/>
      <c r="H1029" s="253"/>
      <c r="I1029" s="253"/>
      <c r="J1029" s="253"/>
      <c r="K1029" s="253"/>
      <c r="L1029" s="253"/>
      <c r="M1029" s="253"/>
      <c r="N1029" s="20"/>
      <c r="O1029" s="253"/>
    </row>
    <row r="1030" spans="1:15" s="4" customFormat="1" ht="47.25">
      <c r="A1030" s="129" t="s">
        <v>735</v>
      </c>
      <c r="B1030" s="129" t="s">
        <v>580</v>
      </c>
      <c r="C1030" s="129" t="s">
        <v>1930</v>
      </c>
      <c r="D1030" s="129" t="s">
        <v>1931</v>
      </c>
      <c r="E1030" s="130" t="s">
        <v>736</v>
      </c>
      <c r="F1030" s="129" t="s">
        <v>737</v>
      </c>
      <c r="G1030" s="129" t="s">
        <v>738</v>
      </c>
      <c r="H1030" s="130" t="s">
        <v>2800</v>
      </c>
      <c r="I1030" s="130" t="s">
        <v>739</v>
      </c>
      <c r="J1030" s="129" t="s">
        <v>2987</v>
      </c>
      <c r="K1030" s="130" t="s">
        <v>740</v>
      </c>
      <c r="L1030" s="129" t="s">
        <v>2988</v>
      </c>
      <c r="M1030" s="130" t="s">
        <v>741</v>
      </c>
      <c r="N1030" s="130" t="s">
        <v>742</v>
      </c>
      <c r="O1030" s="129" t="s">
        <v>1929</v>
      </c>
    </row>
    <row r="1031" spans="1:15" s="4" customFormat="1" ht="19.5">
      <c r="A1031" s="151" t="s">
        <v>1085</v>
      </c>
      <c r="B1031" s="158" t="s">
        <v>1086</v>
      </c>
      <c r="C1031" s="159" t="s">
        <v>1087</v>
      </c>
      <c r="D1031" s="158" t="s">
        <v>1088</v>
      </c>
      <c r="E1031" s="158" t="s">
        <v>1089</v>
      </c>
      <c r="F1031" s="135"/>
      <c r="G1031" s="129" t="s">
        <v>1090</v>
      </c>
      <c r="H1031" s="168">
        <v>30</v>
      </c>
      <c r="I1031" s="169">
        <v>500.5</v>
      </c>
      <c r="J1031" s="170">
        <v>0.1</v>
      </c>
      <c r="K1031" s="169">
        <v>432.25</v>
      </c>
      <c r="L1031" s="109">
        <v>0.077</v>
      </c>
      <c r="M1031" s="108">
        <f>SUM(K1031)-(K1031*L1031)</f>
        <v>398.96675</v>
      </c>
      <c r="N1031" s="108">
        <f>SUM(M1031/30)</f>
        <v>13.298891666666666</v>
      </c>
      <c r="O1031" s="110" t="s">
        <v>1771</v>
      </c>
    </row>
    <row r="1032" spans="1:15" s="4" customFormat="1" ht="16.5" thickBot="1">
      <c r="A1032" s="6"/>
      <c r="B1032" s="9"/>
      <c r="C1032" s="11"/>
      <c r="D1032" s="8"/>
      <c r="E1032" s="8"/>
      <c r="F1032" s="8"/>
      <c r="G1032" s="10"/>
      <c r="H1032" s="17"/>
      <c r="I1032" s="17"/>
      <c r="J1032" s="36"/>
      <c r="K1032" s="17"/>
      <c r="L1032" s="6"/>
      <c r="M1032" s="18"/>
      <c r="N1032" s="19"/>
      <c r="O1032" s="7"/>
    </row>
    <row r="1033" spans="1:15" s="4" customFormat="1" ht="26.25" thickBot="1">
      <c r="A1033" s="526" t="s">
        <v>4341</v>
      </c>
      <c r="B1033" s="527"/>
      <c r="C1033" s="527"/>
      <c r="D1033" s="527"/>
      <c r="E1033" s="527"/>
      <c r="F1033" s="527"/>
      <c r="G1033" s="527"/>
      <c r="H1033" s="527"/>
      <c r="I1033" s="527"/>
      <c r="J1033" s="527"/>
      <c r="K1033" s="527"/>
      <c r="L1033" s="527"/>
      <c r="M1033" s="527"/>
      <c r="N1033" s="527"/>
      <c r="O1033" s="528"/>
    </row>
    <row r="1034" spans="1:15" s="4" customFormat="1" ht="15.75">
      <c r="A1034" s="91" t="s">
        <v>1</v>
      </c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78"/>
      <c r="O1034" s="1"/>
    </row>
    <row r="1035" spans="1:14" s="1" customFormat="1" ht="23.25">
      <c r="A1035" s="183" t="s">
        <v>239</v>
      </c>
      <c r="N1035" s="78"/>
    </row>
    <row r="1036" spans="1:15" s="1" customFormat="1" ht="47.25">
      <c r="A1036" s="39" t="s">
        <v>2985</v>
      </c>
      <c r="B1036" s="39" t="s">
        <v>580</v>
      </c>
      <c r="C1036" s="39" t="s">
        <v>1930</v>
      </c>
      <c r="D1036" s="40" t="s">
        <v>1931</v>
      </c>
      <c r="E1036" s="40" t="s">
        <v>1932</v>
      </c>
      <c r="F1036" s="40" t="s">
        <v>4276</v>
      </c>
      <c r="G1036" s="40" t="s">
        <v>2986</v>
      </c>
      <c r="H1036" s="41" t="s">
        <v>2800</v>
      </c>
      <c r="I1036" s="41" t="s">
        <v>2361</v>
      </c>
      <c r="J1036" s="41" t="s">
        <v>2987</v>
      </c>
      <c r="K1036" s="42" t="s">
        <v>4613</v>
      </c>
      <c r="L1036" s="39" t="s">
        <v>2988</v>
      </c>
      <c r="M1036" s="42" t="s">
        <v>2801</v>
      </c>
      <c r="N1036" s="42" t="s">
        <v>1933</v>
      </c>
      <c r="O1036" s="39" t="s">
        <v>1929</v>
      </c>
    </row>
    <row r="1037" spans="1:15" s="1" customFormat="1" ht="31.5">
      <c r="A1037" s="43">
        <v>783</v>
      </c>
      <c r="B1037" s="44" t="s">
        <v>4666</v>
      </c>
      <c r="C1037" s="45" t="s">
        <v>4726</v>
      </c>
      <c r="D1037" s="46" t="s">
        <v>2449</v>
      </c>
      <c r="E1037" s="46" t="s">
        <v>4055</v>
      </c>
      <c r="F1037" s="46" t="s">
        <v>3291</v>
      </c>
      <c r="G1037" s="46" t="s">
        <v>4904</v>
      </c>
      <c r="H1037" s="48">
        <v>25</v>
      </c>
      <c r="I1037" s="49">
        <v>5.232</v>
      </c>
      <c r="J1037" s="68">
        <v>0.1</v>
      </c>
      <c r="K1037" s="49">
        <f>SUM(I1037*100)/110</f>
        <v>4.756363636363637</v>
      </c>
      <c r="L1037" s="157">
        <v>0.5002134</v>
      </c>
      <c r="M1037" s="58">
        <f>SUM(K1037-(K1037*L1037))</f>
        <v>2.3771668101818184</v>
      </c>
      <c r="N1037" s="54">
        <f>(M1037/H1037)</f>
        <v>0.09508667240727274</v>
      </c>
      <c r="O1037" s="50" t="s">
        <v>4472</v>
      </c>
    </row>
    <row r="1038" spans="1:15" s="1" customFormat="1" ht="15.75">
      <c r="A1038" s="43">
        <v>555</v>
      </c>
      <c r="B1038" s="45" t="s">
        <v>1869</v>
      </c>
      <c r="C1038" s="55" t="s">
        <v>4212</v>
      </c>
      <c r="D1038" s="46" t="s">
        <v>1870</v>
      </c>
      <c r="E1038" s="46" t="s">
        <v>3762</v>
      </c>
      <c r="F1038" s="47" t="s">
        <v>3291</v>
      </c>
      <c r="G1038" s="47" t="s">
        <v>4213</v>
      </c>
      <c r="H1038" s="48">
        <v>10</v>
      </c>
      <c r="I1038" s="49" t="s">
        <v>5604</v>
      </c>
      <c r="J1038" s="68">
        <v>0.1</v>
      </c>
      <c r="K1038" s="49" t="s">
        <v>5604</v>
      </c>
      <c r="L1038" s="157"/>
      <c r="M1038" s="49">
        <v>17.107</v>
      </c>
      <c r="N1038" s="51">
        <v>1.7107</v>
      </c>
      <c r="O1038" s="50" t="s">
        <v>1771</v>
      </c>
    </row>
    <row r="1039" spans="1:15" s="1" customFormat="1" ht="15.75">
      <c r="A1039" s="43">
        <v>105</v>
      </c>
      <c r="B1039" s="45" t="s">
        <v>1977</v>
      </c>
      <c r="C1039" s="55" t="s">
        <v>2408</v>
      </c>
      <c r="D1039" s="46" t="s">
        <v>1978</v>
      </c>
      <c r="E1039" s="46" t="s">
        <v>1979</v>
      </c>
      <c r="F1039" s="47" t="s">
        <v>3291</v>
      </c>
      <c r="G1039" s="47" t="s">
        <v>4109</v>
      </c>
      <c r="H1039" s="48">
        <v>12</v>
      </c>
      <c r="I1039" s="49">
        <v>10.2</v>
      </c>
      <c r="J1039" s="68">
        <v>0.1</v>
      </c>
      <c r="K1039" s="49">
        <f>SUM(I1039*100)/110</f>
        <v>9.272727272727272</v>
      </c>
      <c r="L1039" s="69">
        <v>0.5</v>
      </c>
      <c r="M1039" s="58">
        <f>SUM(K1039-(K1039*L1039))</f>
        <v>4.636363636363636</v>
      </c>
      <c r="N1039" s="54">
        <f>(M1039/H1039)</f>
        <v>0.3863636363636363</v>
      </c>
      <c r="O1039" s="50" t="s">
        <v>4472</v>
      </c>
    </row>
    <row r="1040" spans="1:15" s="1" customFormat="1" ht="31.5">
      <c r="A1040" s="43">
        <v>107</v>
      </c>
      <c r="B1040" s="45" t="s">
        <v>1977</v>
      </c>
      <c r="C1040" s="55" t="s">
        <v>4108</v>
      </c>
      <c r="D1040" s="46" t="s">
        <v>1978</v>
      </c>
      <c r="E1040" s="52" t="s">
        <v>2906</v>
      </c>
      <c r="F1040" s="47" t="s">
        <v>3291</v>
      </c>
      <c r="G1040" s="47" t="s">
        <v>4109</v>
      </c>
      <c r="H1040" s="48">
        <v>1</v>
      </c>
      <c r="I1040" s="49">
        <v>9.37216</v>
      </c>
      <c r="J1040" s="68">
        <v>0.1</v>
      </c>
      <c r="K1040" s="49">
        <f>SUM(I1040*100)/110</f>
        <v>8.520145454545453</v>
      </c>
      <c r="L1040" s="157">
        <v>0.6290573</v>
      </c>
      <c r="M1040" s="58">
        <f>SUM(K1040-(K1040*L1040))</f>
        <v>3.1604857593018174</v>
      </c>
      <c r="N1040" s="54">
        <f>(M1040/H1040)</f>
        <v>3.1604857593018174</v>
      </c>
      <c r="O1040" s="50" t="s">
        <v>1771</v>
      </c>
    </row>
    <row r="1041" spans="1:15" s="4" customFormat="1" ht="15.75">
      <c r="A1041" s="43">
        <v>106</v>
      </c>
      <c r="B1041" s="45" t="s">
        <v>1977</v>
      </c>
      <c r="C1041" s="55" t="s">
        <v>4107</v>
      </c>
      <c r="D1041" s="46" t="s">
        <v>1978</v>
      </c>
      <c r="E1041" s="46" t="s">
        <v>2356</v>
      </c>
      <c r="F1041" s="47" t="s">
        <v>3291</v>
      </c>
      <c r="G1041" s="47" t="s">
        <v>4110</v>
      </c>
      <c r="H1041" s="48">
        <v>1</v>
      </c>
      <c r="I1041" s="49">
        <v>4.02</v>
      </c>
      <c r="J1041" s="68">
        <v>0.1</v>
      </c>
      <c r="K1041" s="49">
        <f>SUM(I1041*100)/110</f>
        <v>3.654545454545454</v>
      </c>
      <c r="L1041" s="69">
        <v>0.54</v>
      </c>
      <c r="M1041" s="58">
        <f>SUM(K1041-(K1041*L1041))</f>
        <v>1.6810909090909087</v>
      </c>
      <c r="N1041" s="54">
        <f>(M1041/H1041)</f>
        <v>1.6810909090909087</v>
      </c>
      <c r="O1041" s="50" t="s">
        <v>4472</v>
      </c>
    </row>
    <row r="1042" spans="1:15" s="4" customFormat="1" ht="15.75">
      <c r="A1042" s="43">
        <v>1102</v>
      </c>
      <c r="B1042" s="45" t="s">
        <v>2132</v>
      </c>
      <c r="C1042" s="55" t="s">
        <v>2418</v>
      </c>
      <c r="D1042" s="46" t="s">
        <v>2133</v>
      </c>
      <c r="E1042" s="46" t="s">
        <v>3822</v>
      </c>
      <c r="F1042" s="47" t="s">
        <v>3291</v>
      </c>
      <c r="G1042" s="46" t="s">
        <v>5046</v>
      </c>
      <c r="H1042" s="48">
        <v>28</v>
      </c>
      <c r="I1042" s="49" t="s">
        <v>5604</v>
      </c>
      <c r="J1042" s="68">
        <v>0.1</v>
      </c>
      <c r="K1042" s="49" t="s">
        <v>5604</v>
      </c>
      <c r="L1042" s="69"/>
      <c r="M1042" s="49">
        <v>32.21736</v>
      </c>
      <c r="N1042" s="51">
        <v>1.15062</v>
      </c>
      <c r="O1042" s="50" t="s">
        <v>1771</v>
      </c>
    </row>
    <row r="1043" spans="1:15" s="4" customFormat="1" ht="15.75">
      <c r="A1043" s="43">
        <v>1103</v>
      </c>
      <c r="B1043" s="45" t="s">
        <v>2132</v>
      </c>
      <c r="C1043" s="55" t="s">
        <v>2419</v>
      </c>
      <c r="D1043" s="46" t="s">
        <v>2133</v>
      </c>
      <c r="E1043" s="46" t="s">
        <v>2134</v>
      </c>
      <c r="F1043" s="47" t="s">
        <v>3291</v>
      </c>
      <c r="G1043" s="46" t="s">
        <v>5046</v>
      </c>
      <c r="H1043" s="48">
        <v>28</v>
      </c>
      <c r="I1043" s="49" t="s">
        <v>5604</v>
      </c>
      <c r="J1043" s="68">
        <v>0.1</v>
      </c>
      <c r="K1043" s="49" t="s">
        <v>5604</v>
      </c>
      <c r="L1043" s="69"/>
      <c r="M1043" s="49">
        <v>21.07616</v>
      </c>
      <c r="N1043" s="51">
        <v>0.75272</v>
      </c>
      <c r="O1043" s="50" t="s">
        <v>1771</v>
      </c>
    </row>
    <row r="1044" spans="1:15" s="4" customFormat="1" ht="15.75">
      <c r="A1044" s="43">
        <v>132</v>
      </c>
      <c r="B1044" s="44" t="s">
        <v>3236</v>
      </c>
      <c r="C1044" s="55" t="s">
        <v>4111</v>
      </c>
      <c r="D1044" s="46" t="s">
        <v>3237</v>
      </c>
      <c r="E1044" s="46" t="s">
        <v>3238</v>
      </c>
      <c r="F1044" s="47" t="s">
        <v>3291</v>
      </c>
      <c r="G1044" s="46" t="s">
        <v>4112</v>
      </c>
      <c r="H1044" s="48">
        <v>50</v>
      </c>
      <c r="I1044" s="49">
        <v>14.731</v>
      </c>
      <c r="J1044" s="68">
        <v>0.1</v>
      </c>
      <c r="K1044" s="49">
        <f>SUM(I1044*100)/110</f>
        <v>13.39181818181818</v>
      </c>
      <c r="L1044" s="69">
        <v>0.52</v>
      </c>
      <c r="M1044" s="49">
        <f>SUM(K1044-(K1044*L1044))</f>
        <v>6.428072727272727</v>
      </c>
      <c r="N1044" s="51">
        <f>(M1044/H1044)</f>
        <v>0.12856145454545453</v>
      </c>
      <c r="O1044" s="50" t="s">
        <v>4472</v>
      </c>
    </row>
    <row r="1045" spans="1:15" s="4" customFormat="1" ht="15.75">
      <c r="A1045" s="43">
        <v>712</v>
      </c>
      <c r="B1045" s="44" t="s">
        <v>5171</v>
      </c>
      <c r="C1045" s="55" t="s">
        <v>2211</v>
      </c>
      <c r="D1045" s="46" t="s">
        <v>5172</v>
      </c>
      <c r="E1045" s="46" t="s">
        <v>3268</v>
      </c>
      <c r="F1045" s="46" t="s">
        <v>3291</v>
      </c>
      <c r="G1045" s="47" t="s">
        <v>1786</v>
      </c>
      <c r="H1045" s="43">
        <v>60</v>
      </c>
      <c r="I1045" s="49" t="s">
        <v>5604</v>
      </c>
      <c r="J1045" s="68">
        <v>0.1</v>
      </c>
      <c r="K1045" s="49" t="s">
        <v>5604</v>
      </c>
      <c r="L1045" s="69"/>
      <c r="M1045" s="49">
        <v>104.82</v>
      </c>
      <c r="N1045" s="51">
        <v>1.747</v>
      </c>
      <c r="O1045" s="50" t="s">
        <v>1771</v>
      </c>
    </row>
    <row r="1046" spans="1:15" s="4" customFormat="1" ht="31.5">
      <c r="A1046" s="43">
        <v>551</v>
      </c>
      <c r="B1046" s="44" t="s">
        <v>3336</v>
      </c>
      <c r="C1046" s="45" t="s">
        <v>3176</v>
      </c>
      <c r="D1046" s="46" t="s">
        <v>3337</v>
      </c>
      <c r="E1046" s="52" t="s">
        <v>2181</v>
      </c>
      <c r="F1046" s="47" t="s">
        <v>3291</v>
      </c>
      <c r="G1046" s="72" t="s">
        <v>3177</v>
      </c>
      <c r="H1046" s="43">
        <v>1</v>
      </c>
      <c r="I1046" s="49">
        <v>53.07</v>
      </c>
      <c r="J1046" s="68">
        <v>0.1</v>
      </c>
      <c r="K1046" s="49">
        <f aca="true" t="shared" si="71" ref="K1046:K1051">SUM(I1046*100)/110</f>
        <v>48.24545454545454</v>
      </c>
      <c r="L1046" s="111">
        <v>0.5300446</v>
      </c>
      <c r="M1046" s="58">
        <f aca="true" t="shared" si="72" ref="M1046:M1051">SUM(K1046-(K1046*L1046))</f>
        <v>22.673211889090908</v>
      </c>
      <c r="N1046" s="58">
        <f aca="true" t="shared" si="73" ref="N1046:N1051">(M1046/H1046)</f>
        <v>22.673211889090908</v>
      </c>
      <c r="O1046" s="50" t="s">
        <v>4472</v>
      </c>
    </row>
    <row r="1047" spans="1:15" s="2" customFormat="1" ht="15.75">
      <c r="A1047" s="43">
        <v>552</v>
      </c>
      <c r="B1047" s="44" t="s">
        <v>3336</v>
      </c>
      <c r="C1047" s="45" t="s">
        <v>3178</v>
      </c>
      <c r="D1047" s="46" t="s">
        <v>3337</v>
      </c>
      <c r="E1047" s="46" t="s">
        <v>4827</v>
      </c>
      <c r="F1047" s="47" t="s">
        <v>3291</v>
      </c>
      <c r="G1047" s="72" t="s">
        <v>4211</v>
      </c>
      <c r="H1047" s="43">
        <v>1</v>
      </c>
      <c r="I1047" s="49">
        <v>52.15</v>
      </c>
      <c r="J1047" s="68">
        <v>0.1</v>
      </c>
      <c r="K1047" s="49">
        <f t="shared" si="71"/>
        <v>47.40909090909091</v>
      </c>
      <c r="L1047" s="157">
        <v>0.5301686</v>
      </c>
      <c r="M1047" s="49">
        <f t="shared" si="72"/>
        <v>22.274279554545455</v>
      </c>
      <c r="N1047" s="58">
        <f t="shared" si="73"/>
        <v>22.274279554545455</v>
      </c>
      <c r="O1047" s="50" t="s">
        <v>4472</v>
      </c>
    </row>
    <row r="1048" spans="1:15" s="2" customFormat="1" ht="15.75">
      <c r="A1048" s="43">
        <v>470</v>
      </c>
      <c r="B1048" s="45" t="s">
        <v>1856</v>
      </c>
      <c r="C1048" s="55" t="s">
        <v>3707</v>
      </c>
      <c r="D1048" s="46" t="s">
        <v>1857</v>
      </c>
      <c r="E1048" s="46" t="s">
        <v>1858</v>
      </c>
      <c r="F1048" s="47" t="s">
        <v>3291</v>
      </c>
      <c r="G1048" s="47" t="s">
        <v>3172</v>
      </c>
      <c r="H1048" s="48">
        <v>1</v>
      </c>
      <c r="I1048" s="290">
        <v>221.8</v>
      </c>
      <c r="J1048" s="291">
        <v>0.1</v>
      </c>
      <c r="K1048" s="85">
        <f t="shared" si="71"/>
        <v>201.63636363636363</v>
      </c>
      <c r="L1048" s="337">
        <v>0.5000059</v>
      </c>
      <c r="M1048" s="290">
        <f t="shared" si="72"/>
        <v>100.81699216363636</v>
      </c>
      <c r="N1048" s="292">
        <v>100.81818</v>
      </c>
      <c r="O1048" s="50" t="s">
        <v>1773</v>
      </c>
    </row>
    <row r="1049" spans="1:15" s="2" customFormat="1" ht="31.5">
      <c r="A1049" s="43">
        <v>869</v>
      </c>
      <c r="B1049" s="45" t="s">
        <v>4328</v>
      </c>
      <c r="C1049" s="55" t="s">
        <v>2696</v>
      </c>
      <c r="D1049" s="46" t="s">
        <v>4329</v>
      </c>
      <c r="E1049" s="52" t="s">
        <v>2146</v>
      </c>
      <c r="F1049" s="47" t="s">
        <v>3291</v>
      </c>
      <c r="G1049" s="46" t="s">
        <v>2699</v>
      </c>
      <c r="H1049" s="48">
        <v>2</v>
      </c>
      <c r="I1049" s="49">
        <v>17.61</v>
      </c>
      <c r="J1049" s="68">
        <v>0.1</v>
      </c>
      <c r="K1049" s="49">
        <f t="shared" si="71"/>
        <v>16.009090909090908</v>
      </c>
      <c r="L1049" s="157">
        <v>0.5902325</v>
      </c>
      <c r="M1049" s="49">
        <f t="shared" si="72"/>
        <v>6.560005159090908</v>
      </c>
      <c r="N1049" s="51">
        <f t="shared" si="73"/>
        <v>3.280002579545454</v>
      </c>
      <c r="O1049" s="50" t="s">
        <v>4472</v>
      </c>
    </row>
    <row r="1050" spans="1:15" s="2" customFormat="1" ht="31.5">
      <c r="A1050" s="43">
        <v>870</v>
      </c>
      <c r="B1050" s="45" t="s">
        <v>4328</v>
      </c>
      <c r="C1050" s="55" t="s">
        <v>2697</v>
      </c>
      <c r="D1050" s="46" t="s">
        <v>4329</v>
      </c>
      <c r="E1050" s="52" t="s">
        <v>2147</v>
      </c>
      <c r="F1050" s="47" t="s">
        <v>3291</v>
      </c>
      <c r="G1050" s="46" t="s">
        <v>682</v>
      </c>
      <c r="H1050" s="48">
        <v>2</v>
      </c>
      <c r="I1050" s="49">
        <v>23.46</v>
      </c>
      <c r="J1050" s="68">
        <v>0.1</v>
      </c>
      <c r="K1050" s="49">
        <f t="shared" si="71"/>
        <v>21.327272727272728</v>
      </c>
      <c r="L1050" s="157">
        <v>0.5901962</v>
      </c>
      <c r="M1050" s="49">
        <f t="shared" si="72"/>
        <v>8.739997407272728</v>
      </c>
      <c r="N1050" s="51">
        <f t="shared" si="73"/>
        <v>4.369998703636364</v>
      </c>
      <c r="O1050" s="50" t="s">
        <v>4472</v>
      </c>
    </row>
    <row r="1051" spans="1:15" s="2" customFormat="1" ht="31.5">
      <c r="A1051" s="43">
        <v>871</v>
      </c>
      <c r="B1051" s="45" t="s">
        <v>4328</v>
      </c>
      <c r="C1051" s="55" t="s">
        <v>2698</v>
      </c>
      <c r="D1051" s="46" t="s">
        <v>4329</v>
      </c>
      <c r="E1051" s="52" t="s">
        <v>4572</v>
      </c>
      <c r="F1051" s="47" t="s">
        <v>3291</v>
      </c>
      <c r="G1051" s="46" t="s">
        <v>683</v>
      </c>
      <c r="H1051" s="48">
        <v>2</v>
      </c>
      <c r="I1051" s="49">
        <v>29.42</v>
      </c>
      <c r="J1051" s="68">
        <v>0.1</v>
      </c>
      <c r="K1051" s="49">
        <f t="shared" si="71"/>
        <v>26.745454545454546</v>
      </c>
      <c r="L1051" s="157">
        <v>0.5902105</v>
      </c>
      <c r="M1051" s="49">
        <f t="shared" si="72"/>
        <v>10.960006445454546</v>
      </c>
      <c r="N1051" s="51">
        <f t="shared" si="73"/>
        <v>5.480003222727273</v>
      </c>
      <c r="O1051" s="50" t="s">
        <v>4472</v>
      </c>
    </row>
    <row r="1052" spans="1:15" s="2" customFormat="1" ht="15.75">
      <c r="A1052" s="43">
        <v>1215</v>
      </c>
      <c r="B1052" s="44" t="s">
        <v>1749</v>
      </c>
      <c r="C1052" s="55" t="s">
        <v>3379</v>
      </c>
      <c r="D1052" s="46" t="s">
        <v>1750</v>
      </c>
      <c r="E1052" s="46" t="s">
        <v>589</v>
      </c>
      <c r="F1052" s="47" t="s">
        <v>3291</v>
      </c>
      <c r="G1052" s="67" t="s">
        <v>3380</v>
      </c>
      <c r="H1052" s="60">
        <v>5</v>
      </c>
      <c r="I1052" s="60" t="s">
        <v>5604</v>
      </c>
      <c r="J1052" s="68">
        <v>0.1</v>
      </c>
      <c r="K1052" s="60" t="s">
        <v>5604</v>
      </c>
      <c r="L1052" s="60"/>
      <c r="M1052" s="49">
        <v>1117.91</v>
      </c>
      <c r="N1052" s="58">
        <v>223.582</v>
      </c>
      <c r="O1052" s="179" t="s">
        <v>1771</v>
      </c>
    </row>
    <row r="1053" spans="1:15" s="1" customFormat="1" ht="15.75">
      <c r="A1053" s="43">
        <v>1162</v>
      </c>
      <c r="B1053" s="44" t="s">
        <v>3046</v>
      </c>
      <c r="C1053" s="55" t="s">
        <v>3228</v>
      </c>
      <c r="D1053" s="46" t="s">
        <v>3047</v>
      </c>
      <c r="E1053" s="46" t="s">
        <v>3048</v>
      </c>
      <c r="F1053" s="47" t="s">
        <v>3291</v>
      </c>
      <c r="G1053" s="43" t="s">
        <v>3229</v>
      </c>
      <c r="H1053" s="43">
        <v>2</v>
      </c>
      <c r="I1053" s="290">
        <v>51</v>
      </c>
      <c r="J1053" s="291">
        <v>0.1</v>
      </c>
      <c r="K1053" s="290">
        <f>SUM(I1053*100)/110</f>
        <v>46.36363636363637</v>
      </c>
      <c r="L1053" s="339">
        <v>0.500001</v>
      </c>
      <c r="M1053" s="290">
        <f>SUM(K1053-(K1053*L1053))</f>
        <v>23.18177181818182</v>
      </c>
      <c r="N1053" s="292">
        <v>11.59091</v>
      </c>
      <c r="O1053" s="50" t="s">
        <v>4472</v>
      </c>
    </row>
    <row r="1054" spans="1:15" s="2" customFormat="1" ht="15.75">
      <c r="A1054" s="43">
        <v>471</v>
      </c>
      <c r="B1054" s="45" t="s">
        <v>3356</v>
      </c>
      <c r="C1054" s="55" t="s">
        <v>3173</v>
      </c>
      <c r="D1054" s="46" t="s">
        <v>3357</v>
      </c>
      <c r="E1054" s="46" t="s">
        <v>3358</v>
      </c>
      <c r="F1054" s="47" t="s">
        <v>3291</v>
      </c>
      <c r="G1054" s="47" t="s">
        <v>3175</v>
      </c>
      <c r="H1054" s="48">
        <v>1</v>
      </c>
      <c r="I1054" s="49" t="s">
        <v>5604</v>
      </c>
      <c r="J1054" s="68">
        <v>0.1</v>
      </c>
      <c r="K1054" s="49" t="s">
        <v>5604</v>
      </c>
      <c r="L1054" s="69"/>
      <c r="M1054" s="49">
        <v>18.41737</v>
      </c>
      <c r="N1054" s="58">
        <v>18.41737</v>
      </c>
      <c r="O1054" s="50" t="s">
        <v>1771</v>
      </c>
    </row>
    <row r="1055" spans="1:15" s="1" customFormat="1" ht="15.75">
      <c r="A1055" s="43">
        <v>472</v>
      </c>
      <c r="B1055" s="45" t="s">
        <v>3356</v>
      </c>
      <c r="C1055" s="55" t="s">
        <v>3174</v>
      </c>
      <c r="D1055" s="46" t="s">
        <v>3357</v>
      </c>
      <c r="E1055" s="46" t="s">
        <v>3359</v>
      </c>
      <c r="F1055" s="47" t="s">
        <v>3291</v>
      </c>
      <c r="G1055" s="47" t="s">
        <v>3175</v>
      </c>
      <c r="H1055" s="48">
        <v>1</v>
      </c>
      <c r="I1055" s="49" t="s">
        <v>5604</v>
      </c>
      <c r="J1055" s="68">
        <v>0.1</v>
      </c>
      <c r="K1055" s="49" t="s">
        <v>5604</v>
      </c>
      <c r="L1055" s="69"/>
      <c r="M1055" s="49">
        <v>58.16989</v>
      </c>
      <c r="N1055" s="58">
        <v>58.16989</v>
      </c>
      <c r="O1055" s="50" t="s">
        <v>1771</v>
      </c>
    </row>
    <row r="1056" spans="1:15" s="1" customFormat="1" ht="15.75">
      <c r="A1056" s="43">
        <v>392</v>
      </c>
      <c r="B1056" s="55" t="s">
        <v>5184</v>
      </c>
      <c r="C1056" s="55" t="s">
        <v>3702</v>
      </c>
      <c r="D1056" s="46" t="s">
        <v>5187</v>
      </c>
      <c r="E1056" s="46" t="s">
        <v>5188</v>
      </c>
      <c r="F1056" s="47" t="s">
        <v>3291</v>
      </c>
      <c r="G1056" s="47" t="s">
        <v>3706</v>
      </c>
      <c r="H1056" s="48">
        <v>30</v>
      </c>
      <c r="I1056" s="125">
        <v>2.01</v>
      </c>
      <c r="J1056" s="68">
        <v>0.1</v>
      </c>
      <c r="K1056" s="49">
        <f>SUM(I1056*100)/110</f>
        <v>1.827272727272727</v>
      </c>
      <c r="L1056" s="157">
        <v>0.5106732</v>
      </c>
      <c r="M1056" s="49">
        <f>SUM(K1056-(K1056*L1056))</f>
        <v>0.8941335163636361</v>
      </c>
      <c r="N1056" s="51">
        <f>(M1056/H1056)</f>
        <v>0.02980445054545454</v>
      </c>
      <c r="O1056" s="50" t="s">
        <v>4472</v>
      </c>
    </row>
    <row r="1057" spans="1:15" s="1" customFormat="1" ht="15.75">
      <c r="A1057" s="43">
        <v>393</v>
      </c>
      <c r="B1057" s="55" t="s">
        <v>5184</v>
      </c>
      <c r="C1057" s="55" t="s">
        <v>3703</v>
      </c>
      <c r="D1057" s="46" t="s">
        <v>5187</v>
      </c>
      <c r="E1057" s="46" t="s">
        <v>2370</v>
      </c>
      <c r="F1057" s="47" t="s">
        <v>3291</v>
      </c>
      <c r="G1057" s="47" t="s">
        <v>3706</v>
      </c>
      <c r="H1057" s="48">
        <v>30</v>
      </c>
      <c r="I1057" s="125">
        <v>2.07</v>
      </c>
      <c r="J1057" s="68">
        <v>0.1</v>
      </c>
      <c r="K1057" s="49">
        <f>SUM(I1057*100)/110</f>
        <v>1.8818181818181816</v>
      </c>
      <c r="L1057" s="111">
        <v>0.510523</v>
      </c>
      <c r="M1057" s="49">
        <f>SUM(K1057-(K1057*L1057))</f>
        <v>0.9211067181818182</v>
      </c>
      <c r="N1057" s="51">
        <f>(M1057/H1057)</f>
        <v>0.030703557272727274</v>
      </c>
      <c r="O1057" s="50" t="s">
        <v>4472</v>
      </c>
    </row>
    <row r="1058" spans="1:15" s="1" customFormat="1" ht="15.75">
      <c r="A1058" s="43">
        <v>394</v>
      </c>
      <c r="B1058" s="55" t="s">
        <v>5184</v>
      </c>
      <c r="C1058" s="55" t="s">
        <v>3704</v>
      </c>
      <c r="D1058" s="46" t="s">
        <v>5187</v>
      </c>
      <c r="E1058" s="46" t="s">
        <v>2371</v>
      </c>
      <c r="F1058" s="47" t="s">
        <v>3291</v>
      </c>
      <c r="G1058" s="47" t="s">
        <v>3706</v>
      </c>
      <c r="H1058" s="48">
        <v>30</v>
      </c>
      <c r="I1058" s="125">
        <v>2.32</v>
      </c>
      <c r="J1058" s="68">
        <v>0.1</v>
      </c>
      <c r="K1058" s="49">
        <f>SUM(I1058*100)/110</f>
        <v>2.109090909090909</v>
      </c>
      <c r="L1058" s="157">
        <v>0.5106686</v>
      </c>
      <c r="M1058" s="49">
        <f>SUM(K1058-(K1058*L1058))</f>
        <v>1.032044407272727</v>
      </c>
      <c r="N1058" s="51">
        <f>(M1058/H1058)</f>
        <v>0.03440148024242424</v>
      </c>
      <c r="O1058" s="50" t="s">
        <v>4472</v>
      </c>
    </row>
    <row r="1059" spans="1:15" s="1" customFormat="1" ht="15.75">
      <c r="A1059" s="43">
        <v>395</v>
      </c>
      <c r="B1059" s="55" t="s">
        <v>5184</v>
      </c>
      <c r="C1059" s="55" t="s">
        <v>3705</v>
      </c>
      <c r="D1059" s="46" t="s">
        <v>5187</v>
      </c>
      <c r="E1059" s="46" t="s">
        <v>2372</v>
      </c>
      <c r="F1059" s="47" t="s">
        <v>3291</v>
      </c>
      <c r="G1059" s="47" t="s">
        <v>3706</v>
      </c>
      <c r="H1059" s="48">
        <v>6</v>
      </c>
      <c r="I1059" s="125">
        <v>4.7</v>
      </c>
      <c r="J1059" s="68">
        <v>0.1</v>
      </c>
      <c r="K1059" s="49">
        <f>SUM(I1059*100)/110</f>
        <v>4.2727272727272725</v>
      </c>
      <c r="L1059" s="69">
        <v>0.51</v>
      </c>
      <c r="M1059" s="49">
        <f>SUM(K1059-(K1059*L1059))</f>
        <v>2.0936363636363633</v>
      </c>
      <c r="N1059" s="51">
        <f>(M1059/H1059)</f>
        <v>0.3489393939393939</v>
      </c>
      <c r="O1059" s="50" t="s">
        <v>4472</v>
      </c>
    </row>
    <row r="1060" spans="1:15" s="1" customFormat="1" ht="15.75">
      <c r="A1060" s="43">
        <v>734</v>
      </c>
      <c r="B1060" s="44" t="s">
        <v>3536</v>
      </c>
      <c r="C1060" s="55" t="s">
        <v>4725</v>
      </c>
      <c r="D1060" s="46" t="s">
        <v>3537</v>
      </c>
      <c r="E1060" s="46" t="s">
        <v>4281</v>
      </c>
      <c r="F1060" s="46" t="s">
        <v>3291</v>
      </c>
      <c r="G1060" s="47" t="s">
        <v>4724</v>
      </c>
      <c r="H1060" s="48">
        <v>1</v>
      </c>
      <c r="I1060" s="49" t="s">
        <v>5604</v>
      </c>
      <c r="J1060" s="68">
        <v>0.1</v>
      </c>
      <c r="K1060" s="49" t="s">
        <v>5604</v>
      </c>
      <c r="L1060" s="81"/>
      <c r="M1060" s="49">
        <v>19.84514</v>
      </c>
      <c r="N1060" s="49">
        <v>19.84514</v>
      </c>
      <c r="O1060" s="50" t="s">
        <v>1771</v>
      </c>
    </row>
    <row r="1061" spans="1:15" s="1" customFormat="1" ht="15.75">
      <c r="A1061" s="43">
        <v>1163</v>
      </c>
      <c r="B1061" s="44" t="s">
        <v>4070</v>
      </c>
      <c r="C1061" s="55" t="s">
        <v>3230</v>
      </c>
      <c r="D1061" s="46" t="s">
        <v>593</v>
      </c>
      <c r="E1061" s="46" t="s">
        <v>4071</v>
      </c>
      <c r="F1061" s="47" t="s">
        <v>3291</v>
      </c>
      <c r="G1061" s="46" t="s">
        <v>5334</v>
      </c>
      <c r="H1061" s="48">
        <v>5</v>
      </c>
      <c r="I1061" s="49" t="s">
        <v>5805</v>
      </c>
      <c r="J1061" s="68">
        <v>0.1</v>
      </c>
      <c r="K1061" s="49" t="s">
        <v>5805</v>
      </c>
      <c r="L1061" s="69"/>
      <c r="M1061" s="58">
        <v>1.03</v>
      </c>
      <c r="N1061" s="54">
        <v>0.20601</v>
      </c>
      <c r="O1061" s="50" t="s">
        <v>1771</v>
      </c>
    </row>
    <row r="1062" spans="1:15" s="1" customFormat="1" ht="15.75">
      <c r="A1062" s="43">
        <v>855</v>
      </c>
      <c r="B1062" s="44" t="s">
        <v>4076</v>
      </c>
      <c r="C1062" s="45" t="s">
        <v>4727</v>
      </c>
      <c r="D1062" s="46" t="s">
        <v>2281</v>
      </c>
      <c r="E1062" s="46" t="s">
        <v>2235</v>
      </c>
      <c r="F1062" s="47" t="s">
        <v>3291</v>
      </c>
      <c r="G1062" s="46" t="s">
        <v>4728</v>
      </c>
      <c r="H1062" s="48">
        <v>5</v>
      </c>
      <c r="I1062" s="49">
        <v>27.01</v>
      </c>
      <c r="J1062" s="68">
        <v>0.1</v>
      </c>
      <c r="K1062" s="49">
        <f>SUM(I1062*100)/110</f>
        <v>24.554545454545455</v>
      </c>
      <c r="L1062" s="111">
        <v>0.5002952</v>
      </c>
      <c r="M1062" s="49">
        <f>SUM(K1062-(K1062*L1062))</f>
        <v>12.270024225454545</v>
      </c>
      <c r="N1062" s="51">
        <f>(M1062/H1062)</f>
        <v>2.454004845090909</v>
      </c>
      <c r="O1062" s="50" t="s">
        <v>1771</v>
      </c>
    </row>
    <row r="1063" spans="1:15" s="1" customFormat="1" ht="15.75">
      <c r="A1063" s="43">
        <v>273</v>
      </c>
      <c r="B1063" s="44" t="s">
        <v>2236</v>
      </c>
      <c r="C1063" s="55" t="s">
        <v>3700</v>
      </c>
      <c r="D1063" s="46" t="s">
        <v>2237</v>
      </c>
      <c r="E1063" s="46" t="s">
        <v>3779</v>
      </c>
      <c r="F1063" s="47" t="s">
        <v>3291</v>
      </c>
      <c r="G1063" s="47" t="s">
        <v>3701</v>
      </c>
      <c r="H1063" s="48">
        <v>5</v>
      </c>
      <c r="I1063" s="49">
        <v>62.48</v>
      </c>
      <c r="J1063" s="68">
        <v>0.1</v>
      </c>
      <c r="K1063" s="49">
        <f>SUM(I1063*100)/110</f>
        <v>56.8</v>
      </c>
      <c r="L1063" s="157">
        <v>0.5098944</v>
      </c>
      <c r="M1063" s="49">
        <f>SUM(K1063-(K1063*L1063))</f>
        <v>27.837998080000002</v>
      </c>
      <c r="N1063" s="51">
        <f>(M1063/H1063)</f>
        <v>5.567599616000001</v>
      </c>
      <c r="O1063" s="50" t="s">
        <v>1773</v>
      </c>
    </row>
    <row r="1064" spans="1:15" s="1" customFormat="1" ht="15.75">
      <c r="A1064" s="43">
        <v>1099</v>
      </c>
      <c r="B1064" s="44" t="s">
        <v>2952</v>
      </c>
      <c r="C1064" s="45" t="s">
        <v>2416</v>
      </c>
      <c r="D1064" s="46" t="s">
        <v>2953</v>
      </c>
      <c r="E1064" s="46" t="s">
        <v>2256</v>
      </c>
      <c r="F1064" s="47" t="s">
        <v>3291</v>
      </c>
      <c r="G1064" s="43" t="s">
        <v>2417</v>
      </c>
      <c r="H1064" s="43">
        <v>21</v>
      </c>
      <c r="I1064" s="290">
        <v>3.85</v>
      </c>
      <c r="J1064" s="291">
        <v>0.1</v>
      </c>
      <c r="K1064" s="290">
        <f>SUM(I1064*100)/110</f>
        <v>3.5</v>
      </c>
      <c r="L1064" s="337">
        <v>0.5000243</v>
      </c>
      <c r="M1064" s="85">
        <f>SUM(K1064-(K1064*L1064))</f>
        <v>1.74991495</v>
      </c>
      <c r="N1064" s="292">
        <f>(M1064/H1064)</f>
        <v>0.08332928333333334</v>
      </c>
      <c r="O1064" s="50" t="s">
        <v>4472</v>
      </c>
    </row>
    <row r="1065" spans="1:15" s="1" customFormat="1" ht="15.75">
      <c r="A1065" s="43">
        <v>1112</v>
      </c>
      <c r="B1065" s="44" t="s">
        <v>2807</v>
      </c>
      <c r="C1065" s="45" t="s">
        <v>3663</v>
      </c>
      <c r="D1065" s="46" t="s">
        <v>2808</v>
      </c>
      <c r="E1065" s="46" t="s">
        <v>2809</v>
      </c>
      <c r="F1065" s="47" t="s">
        <v>3291</v>
      </c>
      <c r="G1065" s="43" t="s">
        <v>4239</v>
      </c>
      <c r="H1065" s="43">
        <v>1</v>
      </c>
      <c r="I1065" s="49" t="s">
        <v>5604</v>
      </c>
      <c r="J1065" s="68">
        <v>0.1</v>
      </c>
      <c r="K1065" s="49" t="s">
        <v>5604</v>
      </c>
      <c r="L1065" s="69"/>
      <c r="M1065" s="58">
        <v>33.0641</v>
      </c>
      <c r="N1065" s="49">
        <v>33.0641</v>
      </c>
      <c r="O1065" s="50" t="s">
        <v>4472</v>
      </c>
    </row>
    <row r="1066" spans="1:15" s="1" customFormat="1" ht="15.75">
      <c r="A1066" s="43">
        <v>1111</v>
      </c>
      <c r="B1066" s="44" t="s">
        <v>4467</v>
      </c>
      <c r="C1066" s="45" t="s">
        <v>3661</v>
      </c>
      <c r="D1066" s="46" t="s">
        <v>4468</v>
      </c>
      <c r="E1066" s="46" t="s">
        <v>4469</v>
      </c>
      <c r="F1066" s="47" t="s">
        <v>3291</v>
      </c>
      <c r="G1066" s="93" t="s">
        <v>3662</v>
      </c>
      <c r="H1066" s="43">
        <v>1</v>
      </c>
      <c r="I1066" s="49">
        <v>32.7</v>
      </c>
      <c r="J1066" s="68">
        <v>0.1</v>
      </c>
      <c r="K1066" s="49">
        <f>SUM(I1066*100)/110</f>
        <v>29.72727272727273</v>
      </c>
      <c r="L1066" s="157">
        <v>0.7200995</v>
      </c>
      <c r="M1066" s="58">
        <f>SUM(K1066-(K1066*L1066))</f>
        <v>8.3206785</v>
      </c>
      <c r="N1066" s="58">
        <f>(M1066/H1066)</f>
        <v>8.3206785</v>
      </c>
      <c r="O1066" s="50" t="s">
        <v>4472</v>
      </c>
    </row>
    <row r="1067" spans="1:15" s="1" customFormat="1" ht="15.75">
      <c r="A1067" s="43">
        <v>1186</v>
      </c>
      <c r="B1067" s="45" t="s">
        <v>1980</v>
      </c>
      <c r="C1067" s="55" t="s">
        <v>5335</v>
      </c>
      <c r="D1067" s="46" t="s">
        <v>5143</v>
      </c>
      <c r="E1067" s="46" t="s">
        <v>2935</v>
      </c>
      <c r="F1067" s="47" t="s">
        <v>3291</v>
      </c>
      <c r="G1067" s="46" t="s">
        <v>5336</v>
      </c>
      <c r="H1067" s="48">
        <v>1</v>
      </c>
      <c r="I1067" s="49">
        <v>14.77785</v>
      </c>
      <c r="J1067" s="68">
        <v>0.1</v>
      </c>
      <c r="K1067" s="49">
        <f>SUM(I1067*100)/110</f>
        <v>13.434409090909092</v>
      </c>
      <c r="L1067" s="157">
        <v>0.5500816</v>
      </c>
      <c r="M1067" s="49">
        <f>SUM(K1067-(K1067*L1067))</f>
        <v>6.044387843127274</v>
      </c>
      <c r="N1067" s="58">
        <f>(M1067/H1067)</f>
        <v>6.044387843127274</v>
      </c>
      <c r="O1067" s="50" t="s">
        <v>1771</v>
      </c>
    </row>
    <row r="1068" spans="1:15" s="4" customFormat="1" ht="15.75">
      <c r="A1068" s="43">
        <v>1</v>
      </c>
      <c r="B1068" s="44" t="s">
        <v>5173</v>
      </c>
      <c r="C1068" s="55" t="s">
        <v>3293</v>
      </c>
      <c r="D1068" s="46" t="s">
        <v>543</v>
      </c>
      <c r="E1068" s="46" t="s">
        <v>542</v>
      </c>
      <c r="F1068" s="47" t="s">
        <v>3291</v>
      </c>
      <c r="G1068" s="46" t="s">
        <v>3292</v>
      </c>
      <c r="H1068" s="48">
        <v>60</v>
      </c>
      <c r="I1068" s="49" t="s">
        <v>5604</v>
      </c>
      <c r="J1068" s="68">
        <v>0.1</v>
      </c>
      <c r="K1068" s="49" t="s">
        <v>5604</v>
      </c>
      <c r="L1068" s="69"/>
      <c r="M1068" s="49">
        <v>455.1498</v>
      </c>
      <c r="N1068" s="51">
        <v>7.58583</v>
      </c>
      <c r="O1068" s="50" t="s">
        <v>1771</v>
      </c>
    </row>
    <row r="1069" spans="1:20" s="174" customFormat="1" ht="15.75">
      <c r="A1069" s="43">
        <v>1067</v>
      </c>
      <c r="B1069" s="44" t="s">
        <v>2029</v>
      </c>
      <c r="C1069" s="55" t="s">
        <v>2413</v>
      </c>
      <c r="D1069" s="46" t="s">
        <v>2030</v>
      </c>
      <c r="E1069" s="46" t="s">
        <v>2031</v>
      </c>
      <c r="F1069" s="47" t="s">
        <v>3291</v>
      </c>
      <c r="G1069" s="46" t="s">
        <v>2412</v>
      </c>
      <c r="H1069" s="48">
        <v>5</v>
      </c>
      <c r="I1069" s="49">
        <v>56.1</v>
      </c>
      <c r="J1069" s="68">
        <v>0.1</v>
      </c>
      <c r="K1069" s="49">
        <f aca="true" t="shared" si="74" ref="K1069:K1074">SUM(I1069*100)/110</f>
        <v>51</v>
      </c>
      <c r="L1069" s="69">
        <v>0.5098528</v>
      </c>
      <c r="M1069" s="49">
        <f aca="true" t="shared" si="75" ref="M1069:M1074">SUM(K1069-(K1069*L1069))</f>
        <v>24.9975072</v>
      </c>
      <c r="N1069" s="51">
        <f aca="true" t="shared" si="76" ref="N1069:N1074">(M1069/H1069)</f>
        <v>4.99950144</v>
      </c>
      <c r="O1069" s="50" t="s">
        <v>1773</v>
      </c>
      <c r="P1069" s="173"/>
      <c r="Q1069" s="173"/>
      <c r="R1069" s="79"/>
      <c r="S1069" s="7"/>
      <c r="T1069" s="7"/>
    </row>
    <row r="1070" spans="1:15" s="1" customFormat="1" ht="15.75">
      <c r="A1070" s="43">
        <v>1068</v>
      </c>
      <c r="B1070" s="44" t="s">
        <v>2029</v>
      </c>
      <c r="C1070" s="55" t="s">
        <v>2414</v>
      </c>
      <c r="D1070" s="46" t="s">
        <v>2030</v>
      </c>
      <c r="E1070" s="46" t="s">
        <v>2032</v>
      </c>
      <c r="F1070" s="47" t="s">
        <v>3291</v>
      </c>
      <c r="G1070" s="46" t="s">
        <v>2412</v>
      </c>
      <c r="H1070" s="48">
        <v>5</v>
      </c>
      <c r="I1070" s="49">
        <v>112.21</v>
      </c>
      <c r="J1070" s="68">
        <v>0.1</v>
      </c>
      <c r="K1070" s="49">
        <f t="shared" si="74"/>
        <v>102.00909090909092</v>
      </c>
      <c r="L1070" s="69">
        <v>0.5098528</v>
      </c>
      <c r="M1070" s="49">
        <f t="shared" si="75"/>
        <v>49.99947028363637</v>
      </c>
      <c r="N1070" s="51">
        <f t="shared" si="76"/>
        <v>9.999894056727275</v>
      </c>
      <c r="O1070" s="50" t="s">
        <v>1773</v>
      </c>
    </row>
    <row r="1071" spans="1:15" s="1" customFormat="1" ht="15.75">
      <c r="A1071" s="43">
        <v>1069</v>
      </c>
      <c r="B1071" s="44" t="s">
        <v>2029</v>
      </c>
      <c r="C1071" s="55" t="s">
        <v>2415</v>
      </c>
      <c r="D1071" s="46" t="s">
        <v>2030</v>
      </c>
      <c r="E1071" s="46" t="s">
        <v>4934</v>
      </c>
      <c r="F1071" s="47" t="s">
        <v>3291</v>
      </c>
      <c r="G1071" s="46" t="s">
        <v>2412</v>
      </c>
      <c r="H1071" s="48">
        <v>5</v>
      </c>
      <c r="I1071" s="49">
        <v>280.51</v>
      </c>
      <c r="J1071" s="68">
        <v>0.1</v>
      </c>
      <c r="K1071" s="49">
        <f t="shared" si="74"/>
        <v>255.0090909090909</v>
      </c>
      <c r="L1071" s="69">
        <v>0.5098528</v>
      </c>
      <c r="M1071" s="49">
        <f t="shared" si="75"/>
        <v>124.99199188363636</v>
      </c>
      <c r="N1071" s="51">
        <f t="shared" si="76"/>
        <v>24.998398376727273</v>
      </c>
      <c r="O1071" s="50" t="s">
        <v>1773</v>
      </c>
    </row>
    <row r="1072" spans="1:15" s="1" customFormat="1" ht="15.75">
      <c r="A1072" s="43">
        <v>1108</v>
      </c>
      <c r="B1072" s="44" t="s">
        <v>3950</v>
      </c>
      <c r="C1072" s="45" t="s">
        <v>3658</v>
      </c>
      <c r="D1072" s="46" t="s">
        <v>3951</v>
      </c>
      <c r="E1072" s="46" t="s">
        <v>3952</v>
      </c>
      <c r="F1072" s="47" t="s">
        <v>3291</v>
      </c>
      <c r="G1072" s="43" t="s">
        <v>2420</v>
      </c>
      <c r="H1072" s="43">
        <v>30</v>
      </c>
      <c r="I1072" s="49">
        <v>6.9</v>
      </c>
      <c r="J1072" s="68">
        <v>0.1</v>
      </c>
      <c r="K1072" s="49">
        <f t="shared" si="74"/>
        <v>6.2727272727272725</v>
      </c>
      <c r="L1072" s="157">
        <v>0.5001674</v>
      </c>
      <c r="M1072" s="58">
        <f t="shared" si="75"/>
        <v>3.1353135818181816</v>
      </c>
      <c r="N1072" s="51">
        <f t="shared" si="76"/>
        <v>0.10451045272727272</v>
      </c>
      <c r="O1072" s="50" t="s">
        <v>1773</v>
      </c>
    </row>
    <row r="1073" spans="1:15" s="1" customFormat="1" ht="15.75">
      <c r="A1073" s="43">
        <v>1109</v>
      </c>
      <c r="B1073" s="44" t="s">
        <v>3950</v>
      </c>
      <c r="C1073" s="45" t="s">
        <v>3659</v>
      </c>
      <c r="D1073" s="46" t="s">
        <v>3951</v>
      </c>
      <c r="E1073" s="46" t="s">
        <v>3953</v>
      </c>
      <c r="F1073" s="47" t="s">
        <v>3291</v>
      </c>
      <c r="G1073" s="43" t="s">
        <v>2421</v>
      </c>
      <c r="H1073" s="43">
        <v>10</v>
      </c>
      <c r="I1073" s="49">
        <v>15.28</v>
      </c>
      <c r="J1073" s="68">
        <v>0.1</v>
      </c>
      <c r="K1073" s="49">
        <f t="shared" si="74"/>
        <v>13.89090909090909</v>
      </c>
      <c r="L1073" s="157">
        <v>0.509967</v>
      </c>
      <c r="M1073" s="58">
        <f t="shared" si="75"/>
        <v>6.807003854545455</v>
      </c>
      <c r="N1073" s="51">
        <f t="shared" si="76"/>
        <v>0.6807003854545455</v>
      </c>
      <c r="O1073" s="50" t="s">
        <v>1773</v>
      </c>
    </row>
    <row r="1074" spans="1:15" s="1" customFormat="1" ht="15.75">
      <c r="A1074" s="43">
        <v>1110</v>
      </c>
      <c r="B1074" s="44" t="s">
        <v>3950</v>
      </c>
      <c r="C1074" s="45" t="s">
        <v>3660</v>
      </c>
      <c r="D1074" s="46" t="s">
        <v>3951</v>
      </c>
      <c r="E1074" s="46" t="s">
        <v>3954</v>
      </c>
      <c r="F1074" s="47" t="s">
        <v>3291</v>
      </c>
      <c r="G1074" s="43" t="s">
        <v>3657</v>
      </c>
      <c r="H1074" s="43">
        <v>10</v>
      </c>
      <c r="I1074" s="49">
        <v>14.8</v>
      </c>
      <c r="J1074" s="68">
        <v>0.1</v>
      </c>
      <c r="K1074" s="49">
        <f t="shared" si="74"/>
        <v>13.454545454545455</v>
      </c>
      <c r="L1074" s="157">
        <v>0.5099781</v>
      </c>
      <c r="M1074" s="58">
        <f t="shared" si="75"/>
        <v>6.593021927272727</v>
      </c>
      <c r="N1074" s="51">
        <f t="shared" si="76"/>
        <v>0.6593021927272728</v>
      </c>
      <c r="O1074" s="50" t="s">
        <v>1773</v>
      </c>
    </row>
    <row r="1075" spans="1:15" s="4" customFormat="1" ht="15.75">
      <c r="A1075" s="43">
        <v>711</v>
      </c>
      <c r="B1075" s="44" t="s">
        <v>5171</v>
      </c>
      <c r="C1075" s="55" t="s">
        <v>3294</v>
      </c>
      <c r="D1075" s="46" t="s">
        <v>5172</v>
      </c>
      <c r="E1075" s="46" t="s">
        <v>4692</v>
      </c>
      <c r="F1075" s="46" t="s">
        <v>3291</v>
      </c>
      <c r="G1075" s="47" t="s">
        <v>2212</v>
      </c>
      <c r="H1075" s="43">
        <v>28</v>
      </c>
      <c r="I1075" s="49" t="s">
        <v>5604</v>
      </c>
      <c r="J1075" s="68">
        <v>0.1</v>
      </c>
      <c r="K1075" s="49" t="s">
        <v>5604</v>
      </c>
      <c r="L1075" s="69"/>
      <c r="M1075" s="49">
        <v>56.12544</v>
      </c>
      <c r="N1075" s="51">
        <v>2.00448</v>
      </c>
      <c r="O1075" s="50" t="s">
        <v>4472</v>
      </c>
    </row>
    <row r="1076" spans="1:15" s="1" customFormat="1" ht="15.75">
      <c r="A1076" s="43">
        <v>252</v>
      </c>
      <c r="B1076" s="45" t="s">
        <v>2358</v>
      </c>
      <c r="C1076" s="45" t="s">
        <v>5229</v>
      </c>
      <c r="D1076" s="46" t="s">
        <v>2359</v>
      </c>
      <c r="E1076" s="46" t="s">
        <v>2360</v>
      </c>
      <c r="F1076" s="47" t="s">
        <v>3291</v>
      </c>
      <c r="G1076" s="47" t="s">
        <v>3699</v>
      </c>
      <c r="H1076" s="48">
        <v>1</v>
      </c>
      <c r="I1076" s="49">
        <v>6.91</v>
      </c>
      <c r="J1076" s="68">
        <v>0.1</v>
      </c>
      <c r="K1076" s="49">
        <f>SUM(I1076*100)/110</f>
        <v>6.281818181818182</v>
      </c>
      <c r="L1076" s="157">
        <v>0.7532562</v>
      </c>
      <c r="M1076" s="49">
        <f>SUM(K1076-(K1076*L1076))</f>
        <v>1.5499996890909093</v>
      </c>
      <c r="N1076" s="58">
        <f>(M1076/H1076)</f>
        <v>1.5499996890909093</v>
      </c>
      <c r="O1076" s="50" t="s">
        <v>1773</v>
      </c>
    </row>
    <row r="1077" spans="1:15" s="1" customFormat="1" ht="15.75">
      <c r="A1077" s="43"/>
      <c r="B1077" s="45"/>
      <c r="C1077" s="45"/>
      <c r="D1077" s="46"/>
      <c r="E1077" s="46"/>
      <c r="F1077" s="47"/>
      <c r="G1077" s="536" t="s">
        <v>343</v>
      </c>
      <c r="H1077" s="537"/>
      <c r="I1077" s="537"/>
      <c r="J1077" s="537"/>
      <c r="K1077" s="537"/>
      <c r="L1077" s="537"/>
      <c r="M1077" s="537"/>
      <c r="N1077" s="538"/>
      <c r="O1077" s="50"/>
    </row>
    <row r="1078" spans="1:15" s="4" customFormat="1" ht="15.75">
      <c r="A1078" s="43">
        <v>932</v>
      </c>
      <c r="B1078" s="55" t="s">
        <v>3820</v>
      </c>
      <c r="C1078" s="55" t="s">
        <v>4318</v>
      </c>
      <c r="D1078" s="46" t="s">
        <v>3821</v>
      </c>
      <c r="E1078" s="46" t="s">
        <v>4004</v>
      </c>
      <c r="F1078" s="47" t="s">
        <v>3291</v>
      </c>
      <c r="G1078" s="46" t="s">
        <v>4317</v>
      </c>
      <c r="H1078" s="48">
        <v>6</v>
      </c>
      <c r="I1078" s="290">
        <v>31.68</v>
      </c>
      <c r="J1078" s="291">
        <v>0.1</v>
      </c>
      <c r="K1078" s="85">
        <f>SUM(I1078*100)/110</f>
        <v>28.8</v>
      </c>
      <c r="L1078" s="339">
        <v>0.5500922</v>
      </c>
      <c r="M1078" s="85">
        <f>SUM(K1078-(K1078*L1078))</f>
        <v>12.957344639999999</v>
      </c>
      <c r="N1078" s="292">
        <v>2.12803</v>
      </c>
      <c r="O1078" s="50" t="s">
        <v>4472</v>
      </c>
    </row>
    <row r="1079" spans="1:15" s="4" customFormat="1" ht="15.75">
      <c r="A1079" s="43">
        <v>933</v>
      </c>
      <c r="B1079" s="55" t="s">
        <v>3820</v>
      </c>
      <c r="C1079" s="55" t="s">
        <v>4320</v>
      </c>
      <c r="D1079" s="46" t="s">
        <v>3821</v>
      </c>
      <c r="E1079" s="46" t="s">
        <v>3823</v>
      </c>
      <c r="F1079" s="47" t="s">
        <v>3291</v>
      </c>
      <c r="G1079" s="46" t="s">
        <v>4317</v>
      </c>
      <c r="H1079" s="48">
        <v>1</v>
      </c>
      <c r="I1079" s="49">
        <v>10.47127</v>
      </c>
      <c r="J1079" s="68">
        <v>0.1</v>
      </c>
      <c r="K1079" s="58">
        <f>SUM(I1079*100)/110</f>
        <v>9.519336363636363</v>
      </c>
      <c r="L1079" s="157">
        <v>0.5507041</v>
      </c>
      <c r="M1079" s="58">
        <f>SUM(K1079-(K1079*L1079))</f>
        <v>4.276998798902727</v>
      </c>
      <c r="N1079" s="58">
        <f>(M1079/H1079)</f>
        <v>4.276998798902727</v>
      </c>
      <c r="O1079" s="50" t="s">
        <v>4472</v>
      </c>
    </row>
    <row r="1080" spans="1:15" s="4" customFormat="1" ht="15.75">
      <c r="A1080" s="43">
        <v>934</v>
      </c>
      <c r="B1080" s="55" t="s">
        <v>3820</v>
      </c>
      <c r="C1080" s="55" t="s">
        <v>4321</v>
      </c>
      <c r="D1080" s="46" t="s">
        <v>3821</v>
      </c>
      <c r="E1080" s="46" t="s">
        <v>3824</v>
      </c>
      <c r="F1080" s="47" t="s">
        <v>3291</v>
      </c>
      <c r="G1080" s="46" t="s">
        <v>4317</v>
      </c>
      <c r="H1080" s="48">
        <v>1</v>
      </c>
      <c r="I1080" s="49">
        <v>21.0386</v>
      </c>
      <c r="J1080" s="68">
        <v>0.1</v>
      </c>
      <c r="K1080" s="58">
        <f>SUM(I1080*100)/110</f>
        <v>19.125999999999998</v>
      </c>
      <c r="L1080" s="157">
        <v>0.5502563</v>
      </c>
      <c r="M1080" s="58">
        <f>SUM(K1080-(K1080*L1080))</f>
        <v>8.6017980062</v>
      </c>
      <c r="N1080" s="58">
        <f>(M1080/H1080)</f>
        <v>8.6017980062</v>
      </c>
      <c r="O1080" s="50" t="s">
        <v>4472</v>
      </c>
    </row>
    <row r="1081" spans="1:15" s="4" customFormat="1" ht="15.75">
      <c r="A1081" s="43"/>
      <c r="B1081" s="55"/>
      <c r="C1081" s="55"/>
      <c r="D1081" s="46"/>
      <c r="E1081" s="46"/>
      <c r="F1081" s="47"/>
      <c r="G1081" s="536" t="s">
        <v>343</v>
      </c>
      <c r="H1081" s="537"/>
      <c r="I1081" s="537"/>
      <c r="J1081" s="537"/>
      <c r="K1081" s="537"/>
      <c r="L1081" s="537"/>
      <c r="M1081" s="537"/>
      <c r="N1081" s="538"/>
      <c r="O1081" s="50"/>
    </row>
    <row r="1082" spans="1:15" s="4" customFormat="1" ht="15.75">
      <c r="A1082" s="43">
        <v>931</v>
      </c>
      <c r="B1082" s="55" t="s">
        <v>3820</v>
      </c>
      <c r="C1082" s="55" t="s">
        <v>4316</v>
      </c>
      <c r="D1082" s="46" t="s">
        <v>3821</v>
      </c>
      <c r="E1082" s="46" t="s">
        <v>3822</v>
      </c>
      <c r="F1082" s="47" t="s">
        <v>3291</v>
      </c>
      <c r="G1082" s="46" t="s">
        <v>4319</v>
      </c>
      <c r="H1082" s="48">
        <v>6</v>
      </c>
      <c r="I1082" s="290">
        <v>50.19</v>
      </c>
      <c r="J1082" s="291">
        <v>0.1</v>
      </c>
      <c r="K1082" s="292">
        <f>SUM(I1082*100)/110</f>
        <v>45.627272727272725</v>
      </c>
      <c r="L1082" s="337">
        <v>0.5500748</v>
      </c>
      <c r="M1082" s="85">
        <f>SUM(K1082-(K1082*L1082))</f>
        <v>20.528859807272728</v>
      </c>
      <c r="N1082" s="293">
        <v>3.36212</v>
      </c>
      <c r="O1082" s="50" t="s">
        <v>4472</v>
      </c>
    </row>
    <row r="1083" spans="1:15" s="4" customFormat="1" ht="15.75">
      <c r="A1083" s="6"/>
      <c r="B1083" s="12"/>
      <c r="C1083" s="12"/>
      <c r="D1083" s="8"/>
      <c r="E1083" s="8"/>
      <c r="F1083" s="10"/>
      <c r="G1083" s="8"/>
      <c r="H1083" s="17"/>
      <c r="I1083" s="434"/>
      <c r="J1083" s="435"/>
      <c r="K1083" s="436"/>
      <c r="L1083" s="437"/>
      <c r="M1083" s="438"/>
      <c r="N1083" s="439"/>
      <c r="O1083" s="7"/>
    </row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3.5" thickBot="1"/>
    <row r="1090" spans="1:15" s="4" customFormat="1" ht="26.25" thickBot="1">
      <c r="A1090" s="526" t="s">
        <v>4341</v>
      </c>
      <c r="B1090" s="527"/>
      <c r="C1090" s="527"/>
      <c r="D1090" s="527"/>
      <c r="E1090" s="527"/>
      <c r="F1090" s="527"/>
      <c r="G1090" s="527"/>
      <c r="H1090" s="527"/>
      <c r="I1090" s="527"/>
      <c r="J1090" s="527"/>
      <c r="K1090" s="527"/>
      <c r="L1090" s="527"/>
      <c r="M1090" s="527"/>
      <c r="N1090" s="527"/>
      <c r="O1090" s="528"/>
    </row>
    <row r="1091" s="4" customFormat="1" ht="15.75">
      <c r="A1091" s="92" t="s">
        <v>2</v>
      </c>
    </row>
    <row r="1092" s="4" customFormat="1" ht="23.25">
      <c r="A1092" s="183" t="s">
        <v>239</v>
      </c>
    </row>
    <row r="1093" spans="1:15" s="4" customFormat="1" ht="47.25">
      <c r="A1093" s="39" t="s">
        <v>2985</v>
      </c>
      <c r="B1093" s="39" t="s">
        <v>580</v>
      </c>
      <c r="C1093" s="39" t="s">
        <v>1930</v>
      </c>
      <c r="D1093" s="40" t="s">
        <v>1931</v>
      </c>
      <c r="E1093" s="40" t="s">
        <v>1932</v>
      </c>
      <c r="F1093" s="40" t="s">
        <v>719</v>
      </c>
      <c r="G1093" s="40" t="s">
        <v>2986</v>
      </c>
      <c r="H1093" s="41" t="s">
        <v>2800</v>
      </c>
      <c r="I1093" s="41" t="s">
        <v>2361</v>
      </c>
      <c r="J1093" s="41" t="s">
        <v>2987</v>
      </c>
      <c r="K1093" s="42" t="s">
        <v>4613</v>
      </c>
      <c r="L1093" s="39" t="s">
        <v>2988</v>
      </c>
      <c r="M1093" s="42" t="s">
        <v>2801</v>
      </c>
      <c r="N1093" s="42" t="s">
        <v>1933</v>
      </c>
      <c r="O1093" s="39" t="s">
        <v>1929</v>
      </c>
    </row>
    <row r="1094" spans="1:15" s="4" customFormat="1" ht="16.5" thickBot="1">
      <c r="A1094" s="300">
        <v>69</v>
      </c>
      <c r="B1094" s="462" t="s">
        <v>1856</v>
      </c>
      <c r="C1094" s="297" t="s">
        <v>1092</v>
      </c>
      <c r="D1094" s="298" t="s">
        <v>1093</v>
      </c>
      <c r="E1094" s="298" t="s">
        <v>1094</v>
      </c>
      <c r="F1094" s="300" t="s">
        <v>3291</v>
      </c>
      <c r="G1094" s="298" t="s">
        <v>1095</v>
      </c>
      <c r="H1094" s="465">
        <v>1</v>
      </c>
      <c r="I1094" s="466">
        <v>343.31</v>
      </c>
      <c r="J1094" s="467">
        <v>0.1</v>
      </c>
      <c r="K1094" s="469">
        <f>SUM(I1094*100)/110</f>
        <v>312.1</v>
      </c>
      <c r="L1094" s="468">
        <v>0.5</v>
      </c>
      <c r="M1094" s="469">
        <f>SUM(K1094-(K1094*L1094))</f>
        <v>156.05</v>
      </c>
      <c r="N1094" s="471">
        <f>(M1094/H1094)</f>
        <v>156.05</v>
      </c>
      <c r="O1094" s="305" t="s">
        <v>1771</v>
      </c>
    </row>
    <row r="1095" spans="1:15" s="4" customFormat="1" ht="26.25" thickBot="1">
      <c r="A1095" s="526" t="s">
        <v>4341</v>
      </c>
      <c r="B1095" s="527"/>
      <c r="C1095" s="527"/>
      <c r="D1095" s="527"/>
      <c r="E1095" s="527"/>
      <c r="F1095" s="527"/>
      <c r="G1095" s="527"/>
      <c r="H1095" s="527"/>
      <c r="I1095" s="527"/>
      <c r="J1095" s="527"/>
      <c r="K1095" s="527"/>
      <c r="L1095" s="527"/>
      <c r="M1095" s="527"/>
      <c r="N1095" s="527"/>
      <c r="O1095" s="528"/>
    </row>
    <row r="1096" spans="1:15" s="4" customFormat="1" ht="15.75">
      <c r="A1096" s="6" t="s">
        <v>3</v>
      </c>
      <c r="B1096" s="269"/>
      <c r="C1096" s="269"/>
      <c r="D1096" s="269"/>
      <c r="E1096" s="269"/>
      <c r="F1096" s="269"/>
      <c r="G1096" s="269"/>
      <c r="H1096" s="269"/>
      <c r="I1096" s="269"/>
      <c r="J1096" s="269"/>
      <c r="K1096" s="269"/>
      <c r="L1096" s="269"/>
      <c r="M1096" s="269"/>
      <c r="N1096" s="269"/>
      <c r="O1096" s="269"/>
    </row>
    <row r="1097" spans="1:15" s="4" customFormat="1" ht="23.25">
      <c r="A1097" s="183" t="s">
        <v>239</v>
      </c>
      <c r="B1097" s="269"/>
      <c r="C1097" s="269"/>
      <c r="D1097" s="269"/>
      <c r="E1097" s="269"/>
      <c r="F1097" s="269"/>
      <c r="G1097" s="269"/>
      <c r="H1097" s="269"/>
      <c r="I1097" s="269"/>
      <c r="J1097" s="269"/>
      <c r="K1097" s="269"/>
      <c r="L1097" s="269"/>
      <c r="M1097" s="269"/>
      <c r="N1097" s="269"/>
      <c r="O1097" s="269"/>
    </row>
    <row r="1098" spans="1:15" s="4" customFormat="1" ht="47.25">
      <c r="A1098" s="39" t="s">
        <v>2985</v>
      </c>
      <c r="B1098" s="39" t="s">
        <v>580</v>
      </c>
      <c r="C1098" s="39" t="s">
        <v>1930</v>
      </c>
      <c r="D1098" s="40" t="s">
        <v>1931</v>
      </c>
      <c r="E1098" s="40" t="s">
        <v>1932</v>
      </c>
      <c r="F1098" s="40" t="s">
        <v>719</v>
      </c>
      <c r="G1098" s="40" t="s">
        <v>2986</v>
      </c>
      <c r="H1098" s="41" t="s">
        <v>2800</v>
      </c>
      <c r="I1098" s="41" t="s">
        <v>2361</v>
      </c>
      <c r="J1098" s="41" t="s">
        <v>2987</v>
      </c>
      <c r="K1098" s="42" t="s">
        <v>4613</v>
      </c>
      <c r="L1098" s="39" t="s">
        <v>2988</v>
      </c>
      <c r="M1098" s="42" t="s">
        <v>2801</v>
      </c>
      <c r="N1098" s="42" t="s">
        <v>1933</v>
      </c>
      <c r="O1098" s="39" t="s">
        <v>1929</v>
      </c>
    </row>
    <row r="1099" spans="1:15" s="4" customFormat="1" ht="32.25" thickBot="1">
      <c r="A1099" s="300" t="s">
        <v>731</v>
      </c>
      <c r="B1099" s="461" t="s">
        <v>2807</v>
      </c>
      <c r="C1099" s="462" t="s">
        <v>1096</v>
      </c>
      <c r="D1099" s="298" t="s">
        <v>807</v>
      </c>
      <c r="E1099" s="298" t="s">
        <v>1097</v>
      </c>
      <c r="F1099" s="298" t="s">
        <v>3291</v>
      </c>
      <c r="G1099" s="298" t="s">
        <v>1098</v>
      </c>
      <c r="H1099" s="300">
        <v>1</v>
      </c>
      <c r="I1099" s="466" t="s">
        <v>5604</v>
      </c>
      <c r="J1099" s="467">
        <v>0.1</v>
      </c>
      <c r="K1099" s="466" t="s">
        <v>5604</v>
      </c>
      <c r="L1099" s="468"/>
      <c r="M1099" s="473">
        <v>31.95395</v>
      </c>
      <c r="N1099" s="473">
        <v>31.95395</v>
      </c>
      <c r="O1099" s="305" t="s">
        <v>4472</v>
      </c>
    </row>
    <row r="1100" spans="1:15" s="4" customFormat="1" ht="24" thickBot="1">
      <c r="A1100" s="525" t="s">
        <v>1105</v>
      </c>
      <c r="B1100" s="523"/>
      <c r="C1100" s="523"/>
      <c r="D1100" s="523"/>
      <c r="E1100" s="523"/>
      <c r="F1100" s="523"/>
      <c r="G1100" s="523"/>
      <c r="H1100" s="523"/>
      <c r="I1100" s="523"/>
      <c r="J1100" s="523"/>
      <c r="K1100" s="523"/>
      <c r="L1100" s="523"/>
      <c r="M1100" s="523"/>
      <c r="N1100" s="523"/>
      <c r="O1100" s="503"/>
    </row>
    <row r="1101" spans="1:15" s="4" customFormat="1" ht="15.75">
      <c r="A1101" s="20" t="s">
        <v>4</v>
      </c>
      <c r="B1101" s="253"/>
      <c r="C1101" s="253"/>
      <c r="D1101" s="253"/>
      <c r="E1101" s="253"/>
      <c r="F1101" s="253"/>
      <c r="G1101" s="253"/>
      <c r="H1101" s="253"/>
      <c r="I1101" s="253"/>
      <c r="J1101" s="253"/>
      <c r="K1101" s="253"/>
      <c r="L1101" s="253"/>
      <c r="M1101" s="253"/>
      <c r="N1101" s="20"/>
      <c r="O1101" s="253"/>
    </row>
    <row r="1102" spans="1:15" s="4" customFormat="1" ht="23.25">
      <c r="A1102" s="183" t="s">
        <v>239</v>
      </c>
      <c r="B1102" s="253"/>
      <c r="C1102" s="253"/>
      <c r="D1102" s="253"/>
      <c r="E1102" s="253"/>
      <c r="F1102" s="253"/>
      <c r="G1102" s="253"/>
      <c r="H1102" s="253"/>
      <c r="I1102" s="253"/>
      <c r="J1102" s="253"/>
      <c r="K1102" s="253"/>
      <c r="L1102" s="253"/>
      <c r="M1102" s="253"/>
      <c r="N1102" s="20"/>
      <c r="O1102" s="253"/>
    </row>
    <row r="1103" spans="1:15" s="4" customFormat="1" ht="47.25">
      <c r="A1103" s="129" t="s">
        <v>735</v>
      </c>
      <c r="B1103" s="129" t="s">
        <v>580</v>
      </c>
      <c r="C1103" s="129" t="s">
        <v>1930</v>
      </c>
      <c r="D1103" s="129" t="s">
        <v>1931</v>
      </c>
      <c r="E1103" s="130" t="s">
        <v>736</v>
      </c>
      <c r="F1103" s="129" t="s">
        <v>737</v>
      </c>
      <c r="G1103" s="129" t="s">
        <v>738</v>
      </c>
      <c r="H1103" s="130" t="s">
        <v>2800</v>
      </c>
      <c r="I1103" s="180" t="s">
        <v>739</v>
      </c>
      <c r="J1103" s="129" t="s">
        <v>2987</v>
      </c>
      <c r="K1103" s="130" t="s">
        <v>740</v>
      </c>
      <c r="L1103" s="129" t="s">
        <v>2988</v>
      </c>
      <c r="M1103" s="130" t="s">
        <v>741</v>
      </c>
      <c r="N1103" s="130" t="s">
        <v>742</v>
      </c>
      <c r="O1103" s="129" t="s">
        <v>1929</v>
      </c>
    </row>
    <row r="1104" spans="1:15" s="4" customFormat="1" ht="19.5">
      <c r="A1104" s="151" t="s">
        <v>1099</v>
      </c>
      <c r="B1104" s="158" t="s">
        <v>1100</v>
      </c>
      <c r="C1104" s="159" t="s">
        <v>1101</v>
      </c>
      <c r="D1104" s="158" t="s">
        <v>1102</v>
      </c>
      <c r="E1104" s="158" t="s">
        <v>1103</v>
      </c>
      <c r="F1104" s="135"/>
      <c r="G1104" s="129" t="s">
        <v>1104</v>
      </c>
      <c r="H1104" s="168">
        <v>56</v>
      </c>
      <c r="I1104" s="169">
        <v>59.08</v>
      </c>
      <c r="J1104" s="170">
        <v>0.1</v>
      </c>
      <c r="K1104" s="169"/>
      <c r="L1104" s="109"/>
      <c r="M1104" s="108">
        <v>32.21736</v>
      </c>
      <c r="N1104" s="108">
        <f>SUM(M1104/H1104)</f>
        <v>0.57531</v>
      </c>
      <c r="O1104" s="110" t="s">
        <v>4472</v>
      </c>
    </row>
    <row r="1105" spans="1:15" s="4" customFormat="1" ht="16.5" thickBot="1">
      <c r="A1105" s="114"/>
      <c r="B1105" s="115"/>
      <c r="C1105" s="116"/>
      <c r="D1105" s="116"/>
      <c r="E1105" s="116"/>
      <c r="F1105" s="116"/>
      <c r="G1105" s="116"/>
      <c r="H1105" s="7"/>
      <c r="I1105" s="7"/>
      <c r="J1105" s="117"/>
      <c r="K1105" s="118"/>
      <c r="L1105" s="119"/>
      <c r="M1105" s="120"/>
      <c r="N1105" s="79"/>
      <c r="O1105" s="7"/>
    </row>
    <row r="1106" spans="1:15" s="4" customFormat="1" ht="26.25" thickBot="1">
      <c r="A1106" s="526" t="s">
        <v>1106</v>
      </c>
      <c r="B1106" s="527"/>
      <c r="C1106" s="527"/>
      <c r="D1106" s="527"/>
      <c r="E1106" s="527"/>
      <c r="F1106" s="527"/>
      <c r="G1106" s="527"/>
      <c r="H1106" s="527"/>
      <c r="I1106" s="527"/>
      <c r="J1106" s="527"/>
      <c r="K1106" s="527"/>
      <c r="L1106" s="527"/>
      <c r="M1106" s="527"/>
      <c r="N1106" s="527"/>
      <c r="O1106" s="528"/>
    </row>
    <row r="1107" s="4" customFormat="1" ht="15.75">
      <c r="A1107" s="92" t="s">
        <v>86</v>
      </c>
    </row>
    <row r="1108" s="4" customFormat="1" ht="23.25">
      <c r="A1108" s="183" t="s">
        <v>87</v>
      </c>
    </row>
    <row r="1109" spans="1:15" s="4" customFormat="1" ht="47.25">
      <c r="A1109" s="39" t="s">
        <v>2985</v>
      </c>
      <c r="B1109" s="39" t="s">
        <v>580</v>
      </c>
      <c r="C1109" s="39" t="s">
        <v>1930</v>
      </c>
      <c r="D1109" s="40" t="s">
        <v>1931</v>
      </c>
      <c r="E1109" s="40" t="s">
        <v>1932</v>
      </c>
      <c r="F1109" s="40" t="s">
        <v>719</v>
      </c>
      <c r="G1109" s="40" t="s">
        <v>2986</v>
      </c>
      <c r="H1109" s="41" t="s">
        <v>2800</v>
      </c>
      <c r="I1109" s="41" t="s">
        <v>2361</v>
      </c>
      <c r="J1109" s="41" t="s">
        <v>2987</v>
      </c>
      <c r="K1109" s="42" t="s">
        <v>4613</v>
      </c>
      <c r="L1109" s="39" t="s">
        <v>2988</v>
      </c>
      <c r="M1109" s="42" t="s">
        <v>2801</v>
      </c>
      <c r="N1109" s="42" t="s">
        <v>1933</v>
      </c>
      <c r="O1109" s="39" t="s">
        <v>1929</v>
      </c>
    </row>
    <row r="1110" spans="1:15" ht="15.75">
      <c r="A1110" s="43">
        <v>121</v>
      </c>
      <c r="B1110" s="45" t="s">
        <v>5266</v>
      </c>
      <c r="C1110" s="55" t="s">
        <v>1107</v>
      </c>
      <c r="D1110" s="46" t="s">
        <v>1108</v>
      </c>
      <c r="E1110" s="46" t="s">
        <v>5267</v>
      </c>
      <c r="F1110" s="46" t="s">
        <v>1109</v>
      </c>
      <c r="G1110" s="46" t="s">
        <v>1110</v>
      </c>
      <c r="H1110" s="43">
        <v>5</v>
      </c>
      <c r="I1110" s="49">
        <v>15.2</v>
      </c>
      <c r="J1110" s="68">
        <v>0.1</v>
      </c>
      <c r="K1110" s="58">
        <f>SUM(I1110*100)/110</f>
        <v>13.818181818181818</v>
      </c>
      <c r="L1110" s="69">
        <v>0.5</v>
      </c>
      <c r="M1110" s="58">
        <v>6.91</v>
      </c>
      <c r="N1110" s="51">
        <f>(M1110/H1110)</f>
        <v>1.3820000000000001</v>
      </c>
      <c r="O1110" s="50" t="s">
        <v>1773</v>
      </c>
    </row>
    <row r="1111" spans="1:15" ht="15.75">
      <c r="A1111" s="43">
        <v>122</v>
      </c>
      <c r="B1111" s="45" t="s">
        <v>5266</v>
      </c>
      <c r="C1111" s="55" t="s">
        <v>1111</v>
      </c>
      <c r="D1111" s="46" t="s">
        <v>1108</v>
      </c>
      <c r="E1111" s="46" t="s">
        <v>5268</v>
      </c>
      <c r="F1111" s="46" t="s">
        <v>1109</v>
      </c>
      <c r="G1111" s="46" t="s">
        <v>1112</v>
      </c>
      <c r="H1111" s="43">
        <v>5</v>
      </c>
      <c r="I1111" s="49">
        <v>16.1</v>
      </c>
      <c r="J1111" s="68">
        <v>0.1</v>
      </c>
      <c r="K1111" s="58">
        <f>SUM(I1111*100)/110</f>
        <v>14.636363636363638</v>
      </c>
      <c r="L1111" s="69">
        <v>0.5</v>
      </c>
      <c r="M1111" s="58">
        <v>7.32</v>
      </c>
      <c r="N1111" s="51">
        <f>(M1111/H1111)</f>
        <v>1.464</v>
      </c>
      <c r="O1111" s="50" t="s">
        <v>1773</v>
      </c>
    </row>
    <row r="1112" spans="1:15" s="1" customFormat="1" ht="16.5" thickBot="1">
      <c r="A1112" s="6"/>
      <c r="B1112" s="12"/>
      <c r="C1112" s="12"/>
      <c r="D1112" s="8"/>
      <c r="E1112" s="8"/>
      <c r="F1112" s="10"/>
      <c r="G1112" s="8"/>
      <c r="H1112" s="17"/>
      <c r="I1112" s="434"/>
      <c r="J1112" s="435"/>
      <c r="K1112" s="436"/>
      <c r="L1112" s="437"/>
      <c r="M1112" s="438"/>
      <c r="N1112" s="439"/>
      <c r="O1112" s="7"/>
    </row>
    <row r="1113" spans="1:15" s="1" customFormat="1" ht="26.25" thickBot="1">
      <c r="A1113" s="526" t="s">
        <v>240</v>
      </c>
      <c r="B1113" s="527"/>
      <c r="C1113" s="527"/>
      <c r="D1113" s="527"/>
      <c r="E1113" s="527"/>
      <c r="F1113" s="527"/>
      <c r="G1113" s="527"/>
      <c r="H1113" s="527"/>
      <c r="I1113" s="527"/>
      <c r="J1113" s="527"/>
      <c r="K1113" s="527"/>
      <c r="L1113" s="527"/>
      <c r="M1113" s="527"/>
      <c r="N1113" s="527"/>
      <c r="O1113" s="528"/>
    </row>
    <row r="1114" spans="1:15" s="4" customFormat="1" ht="15.75">
      <c r="A1114" s="91" t="s">
        <v>5</v>
      </c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78"/>
      <c r="O1114" s="1"/>
    </row>
    <row r="1115" spans="1:15" s="4" customFormat="1" ht="23.25">
      <c r="A1115" s="541" t="s">
        <v>195</v>
      </c>
      <c r="B1115" s="541"/>
      <c r="C1115" s="541"/>
      <c r="D1115" s="541"/>
      <c r="E1115" s="1"/>
      <c r="F1115" s="1"/>
      <c r="G1115" s="1"/>
      <c r="H1115" s="1"/>
      <c r="I1115" s="1"/>
      <c r="J1115" s="1"/>
      <c r="K1115" s="1"/>
      <c r="L1115" s="1"/>
      <c r="M1115" s="1"/>
      <c r="N1115" s="78"/>
      <c r="O1115" s="1"/>
    </row>
    <row r="1116" spans="1:15" s="4" customFormat="1" ht="47.25">
      <c r="A1116" s="39" t="s">
        <v>2985</v>
      </c>
      <c r="B1116" s="39" t="s">
        <v>580</v>
      </c>
      <c r="C1116" s="39" t="s">
        <v>1930</v>
      </c>
      <c r="D1116" s="40" t="s">
        <v>1931</v>
      </c>
      <c r="E1116" s="40" t="s">
        <v>1932</v>
      </c>
      <c r="F1116" s="40" t="s">
        <v>4276</v>
      </c>
      <c r="G1116" s="40" t="s">
        <v>2986</v>
      </c>
      <c r="H1116" s="41" t="s">
        <v>2800</v>
      </c>
      <c r="I1116" s="41" t="s">
        <v>2361</v>
      </c>
      <c r="J1116" s="41" t="s">
        <v>2987</v>
      </c>
      <c r="K1116" s="42" t="s">
        <v>4613</v>
      </c>
      <c r="L1116" s="39" t="s">
        <v>2988</v>
      </c>
      <c r="M1116" s="42" t="s">
        <v>2801</v>
      </c>
      <c r="N1116" s="42" t="s">
        <v>1933</v>
      </c>
      <c r="O1116" s="39" t="s">
        <v>1929</v>
      </c>
    </row>
    <row r="1117" spans="1:15" s="4" customFormat="1" ht="15.75">
      <c r="A1117" s="43">
        <v>68</v>
      </c>
      <c r="B1117" s="45" t="s">
        <v>577</v>
      </c>
      <c r="C1117" s="45" t="s">
        <v>2877</v>
      </c>
      <c r="D1117" s="46" t="s">
        <v>578</v>
      </c>
      <c r="E1117" s="46" t="s">
        <v>579</v>
      </c>
      <c r="F1117" s="47" t="s">
        <v>2876</v>
      </c>
      <c r="G1117" s="47" t="s">
        <v>2878</v>
      </c>
      <c r="H1117" s="48">
        <v>1</v>
      </c>
      <c r="I1117" s="49">
        <v>43.49</v>
      </c>
      <c r="J1117" s="68">
        <v>0.1</v>
      </c>
      <c r="K1117" s="49">
        <f>SUM(I1117*100)/110</f>
        <v>39.53636363636364</v>
      </c>
      <c r="L1117" s="111">
        <v>0.220971</v>
      </c>
      <c r="M1117" s="49">
        <f>SUM(K1117-(K1117*L1117))</f>
        <v>30.79997382727273</v>
      </c>
      <c r="N1117" s="58">
        <f>(M1117/H1117)</f>
        <v>30.79997382727273</v>
      </c>
      <c r="O1117" s="50" t="s">
        <v>2879</v>
      </c>
    </row>
    <row r="1118" spans="1:15" s="4" customFormat="1" ht="31.5">
      <c r="A1118" s="43">
        <v>496</v>
      </c>
      <c r="B1118" s="45" t="s">
        <v>647</v>
      </c>
      <c r="C1118" s="55" t="s">
        <v>2880</v>
      </c>
      <c r="D1118" s="52" t="s">
        <v>648</v>
      </c>
      <c r="E1118" s="46" t="s">
        <v>4574</v>
      </c>
      <c r="F1118" s="47" t="s">
        <v>2876</v>
      </c>
      <c r="G1118" s="47" t="s">
        <v>2881</v>
      </c>
      <c r="H1118" s="48">
        <v>1</v>
      </c>
      <c r="I1118" s="49">
        <v>193.72</v>
      </c>
      <c r="J1118" s="68">
        <v>0.1</v>
      </c>
      <c r="K1118" s="58">
        <f>SUM(I1118*100)/110</f>
        <v>176.1090909090909</v>
      </c>
      <c r="L1118" s="111">
        <v>0.375387</v>
      </c>
      <c r="M1118" s="49">
        <f>SUM(K1118-(K1118*L1118))</f>
        <v>110.00002759999998</v>
      </c>
      <c r="N1118" s="58">
        <f>(M1118/H1118)</f>
        <v>110.00002759999998</v>
      </c>
      <c r="O1118" s="50" t="s">
        <v>4472</v>
      </c>
    </row>
    <row r="1119" spans="1:15" s="4" customFormat="1" ht="15.75">
      <c r="A1119" s="43">
        <v>634</v>
      </c>
      <c r="B1119" s="44" t="s">
        <v>3643</v>
      </c>
      <c r="C1119" s="55" t="s">
        <v>4892</v>
      </c>
      <c r="D1119" s="46" t="s">
        <v>2679</v>
      </c>
      <c r="E1119" s="46" t="s">
        <v>4278</v>
      </c>
      <c r="F1119" s="47" t="s">
        <v>2876</v>
      </c>
      <c r="G1119" s="46" t="s">
        <v>4894</v>
      </c>
      <c r="H1119" s="48">
        <v>1</v>
      </c>
      <c r="I1119" s="49">
        <v>10.95</v>
      </c>
      <c r="J1119" s="68">
        <v>0.1</v>
      </c>
      <c r="K1119" s="58">
        <f>SUM(I1119*100)/110</f>
        <v>9.954545454545455</v>
      </c>
      <c r="L1119" s="111">
        <v>0.397258</v>
      </c>
      <c r="M1119" s="49">
        <f>SUM(K1119-(K1119*L1119))</f>
        <v>6.000022636363637</v>
      </c>
      <c r="N1119" s="58">
        <f>(M1119/H1119)</f>
        <v>6.000022636363637</v>
      </c>
      <c r="O1119" s="50" t="s">
        <v>4472</v>
      </c>
    </row>
    <row r="1120" spans="1:15" s="4" customFormat="1" ht="15.75">
      <c r="A1120" s="43">
        <v>635</v>
      </c>
      <c r="B1120" s="44" t="s">
        <v>3643</v>
      </c>
      <c r="C1120" s="55" t="s">
        <v>4893</v>
      </c>
      <c r="D1120" s="46" t="s">
        <v>2679</v>
      </c>
      <c r="E1120" s="46" t="s">
        <v>5410</v>
      </c>
      <c r="F1120" s="47" t="s">
        <v>2876</v>
      </c>
      <c r="G1120" s="46" t="s">
        <v>4895</v>
      </c>
      <c r="H1120" s="48">
        <v>1</v>
      </c>
      <c r="I1120" s="49">
        <v>20.4</v>
      </c>
      <c r="J1120" s="68">
        <v>0.1</v>
      </c>
      <c r="K1120" s="58">
        <f>SUM(I1120*100)/110</f>
        <v>18.545454545454543</v>
      </c>
      <c r="L1120" s="111">
        <v>0.352943</v>
      </c>
      <c r="M1120" s="49">
        <f>SUM(K1120-(K1120*L1120))</f>
        <v>11.99996618181818</v>
      </c>
      <c r="N1120" s="58">
        <f>(M1120/H1120)</f>
        <v>11.99996618181818</v>
      </c>
      <c r="O1120" s="50" t="s">
        <v>4472</v>
      </c>
    </row>
    <row r="1121" spans="1:15" s="4" customFormat="1" ht="16.5" thickBot="1">
      <c r="A1121" s="6"/>
      <c r="B1121" s="9"/>
      <c r="C1121" s="12"/>
      <c r="D1121" s="8"/>
      <c r="E1121" s="8"/>
      <c r="F1121" s="10"/>
      <c r="G1121" s="8"/>
      <c r="H1121" s="17"/>
      <c r="I1121" s="18"/>
      <c r="J1121" s="86"/>
      <c r="K1121" s="24"/>
      <c r="L1121" s="112"/>
      <c r="M1121" s="18"/>
      <c r="N1121" s="24"/>
      <c r="O1121" s="7"/>
    </row>
    <row r="1122" spans="1:15" s="4" customFormat="1" ht="26.25" thickBot="1">
      <c r="A1122" s="526" t="s">
        <v>1113</v>
      </c>
      <c r="B1122" s="527"/>
      <c r="C1122" s="527"/>
      <c r="D1122" s="527"/>
      <c r="E1122" s="527"/>
      <c r="F1122" s="527"/>
      <c r="G1122" s="527"/>
      <c r="H1122" s="527"/>
      <c r="I1122" s="527"/>
      <c r="J1122" s="527"/>
      <c r="K1122" s="527"/>
      <c r="L1122" s="527"/>
      <c r="M1122" s="527"/>
      <c r="N1122" s="527"/>
      <c r="O1122" s="528"/>
    </row>
    <row r="1123" s="4" customFormat="1" ht="15.75">
      <c r="A1123" s="92" t="s">
        <v>413</v>
      </c>
    </row>
    <row r="1124" spans="1:4" s="4" customFormat="1" ht="23.25">
      <c r="A1124" s="541" t="s">
        <v>195</v>
      </c>
      <c r="B1124" s="541"/>
      <c r="C1124" s="541"/>
      <c r="D1124" s="541"/>
    </row>
    <row r="1125" spans="1:15" s="4" customFormat="1" ht="47.25">
      <c r="A1125" s="39" t="s">
        <v>2985</v>
      </c>
      <c r="B1125" s="39" t="s">
        <v>580</v>
      </c>
      <c r="C1125" s="39" t="s">
        <v>1930</v>
      </c>
      <c r="D1125" s="40" t="s">
        <v>1931</v>
      </c>
      <c r="E1125" s="40" t="s">
        <v>1932</v>
      </c>
      <c r="F1125" s="40" t="s">
        <v>719</v>
      </c>
      <c r="G1125" s="40" t="s">
        <v>2986</v>
      </c>
      <c r="H1125" s="41" t="s">
        <v>2800</v>
      </c>
      <c r="I1125" s="41" t="s">
        <v>2361</v>
      </c>
      <c r="J1125" s="41" t="s">
        <v>2987</v>
      </c>
      <c r="K1125" s="42" t="s">
        <v>4613</v>
      </c>
      <c r="L1125" s="39" t="s">
        <v>2988</v>
      </c>
      <c r="M1125" s="42" t="s">
        <v>2801</v>
      </c>
      <c r="N1125" s="42" t="s">
        <v>1933</v>
      </c>
      <c r="O1125" s="39" t="s">
        <v>1929</v>
      </c>
    </row>
    <row r="1126" spans="1:15" s="4" customFormat="1" ht="15.75">
      <c r="A1126" s="43">
        <v>3</v>
      </c>
      <c r="B1126" s="44" t="s">
        <v>3060</v>
      </c>
      <c r="C1126" s="45" t="s">
        <v>1114</v>
      </c>
      <c r="D1126" s="46" t="s">
        <v>3061</v>
      </c>
      <c r="E1126" s="46" t="s">
        <v>1115</v>
      </c>
      <c r="F1126" s="46" t="s">
        <v>1116</v>
      </c>
      <c r="G1126" s="46" t="s">
        <v>1117</v>
      </c>
      <c r="H1126" s="43">
        <v>1</v>
      </c>
      <c r="I1126" s="49">
        <v>25.265</v>
      </c>
      <c r="J1126" s="68">
        <v>0.1</v>
      </c>
      <c r="K1126" s="58">
        <f aca="true" t="shared" si="77" ref="K1126:K1131">SUM(I1126*100)/110</f>
        <v>22.96818181818182</v>
      </c>
      <c r="L1126" s="69">
        <v>0.5899</v>
      </c>
      <c r="M1126" s="58">
        <v>9.41</v>
      </c>
      <c r="N1126" s="58">
        <f aca="true" t="shared" si="78" ref="N1126:N1131">(M1126/H1126)</f>
        <v>9.41</v>
      </c>
      <c r="O1126" s="50" t="s">
        <v>1771</v>
      </c>
    </row>
    <row r="1127" spans="1:15" s="4" customFormat="1" ht="15.75">
      <c r="A1127" s="43">
        <v>4</v>
      </c>
      <c r="B1127" s="44" t="s">
        <v>3060</v>
      </c>
      <c r="C1127" s="45" t="s">
        <v>1118</v>
      </c>
      <c r="D1127" s="46" t="s">
        <v>3061</v>
      </c>
      <c r="E1127" s="46" t="s">
        <v>1119</v>
      </c>
      <c r="F1127" s="46" t="s">
        <v>1116</v>
      </c>
      <c r="G1127" s="46" t="s">
        <v>1120</v>
      </c>
      <c r="H1127" s="43">
        <v>1</v>
      </c>
      <c r="I1127" s="49">
        <v>50.535</v>
      </c>
      <c r="J1127" s="68">
        <v>0.1</v>
      </c>
      <c r="K1127" s="58">
        <f t="shared" si="77"/>
        <v>45.94090909090909</v>
      </c>
      <c r="L1127" s="69">
        <v>0.59</v>
      </c>
      <c r="M1127" s="58">
        <v>18.83</v>
      </c>
      <c r="N1127" s="58">
        <f t="shared" si="78"/>
        <v>18.83</v>
      </c>
      <c r="O1127" s="50" t="s">
        <v>1771</v>
      </c>
    </row>
    <row r="1128" spans="1:15" s="4" customFormat="1" ht="15.75">
      <c r="A1128" s="43">
        <v>5</v>
      </c>
      <c r="B1128" s="44" t="s">
        <v>3060</v>
      </c>
      <c r="C1128" s="45" t="s">
        <v>1121</v>
      </c>
      <c r="D1128" s="46" t="s">
        <v>3061</v>
      </c>
      <c r="E1128" s="46" t="s">
        <v>1122</v>
      </c>
      <c r="F1128" s="46" t="s">
        <v>1116</v>
      </c>
      <c r="G1128" s="46" t="s">
        <v>1123</v>
      </c>
      <c r="H1128" s="43">
        <v>1</v>
      </c>
      <c r="I1128" s="49">
        <v>75.72</v>
      </c>
      <c r="J1128" s="68">
        <v>0.1</v>
      </c>
      <c r="K1128" s="58">
        <f t="shared" si="77"/>
        <v>68.83636363636364</v>
      </c>
      <c r="L1128" s="69">
        <v>0.5899</v>
      </c>
      <c r="M1128" s="58">
        <f>SUM(K1128-(K1128*L1128))</f>
        <v>28.22979272727273</v>
      </c>
      <c r="N1128" s="58">
        <f t="shared" si="78"/>
        <v>28.22979272727273</v>
      </c>
      <c r="O1128" s="50" t="s">
        <v>1771</v>
      </c>
    </row>
    <row r="1129" spans="1:15" s="1" customFormat="1" ht="15.75">
      <c r="A1129" s="43">
        <v>6</v>
      </c>
      <c r="B1129" s="44" t="s">
        <v>3060</v>
      </c>
      <c r="C1129" s="45" t="s">
        <v>1124</v>
      </c>
      <c r="D1129" s="46" t="s">
        <v>3061</v>
      </c>
      <c r="E1129" s="46" t="s">
        <v>1125</v>
      </c>
      <c r="F1129" s="46" t="s">
        <v>1116</v>
      </c>
      <c r="G1129" s="46" t="s">
        <v>1126</v>
      </c>
      <c r="H1129" s="43">
        <v>1</v>
      </c>
      <c r="I1129" s="49">
        <v>100.99</v>
      </c>
      <c r="J1129" s="68">
        <v>0.1</v>
      </c>
      <c r="K1129" s="58">
        <f t="shared" si="77"/>
        <v>91.80909090909091</v>
      </c>
      <c r="L1129" s="69">
        <v>0.5899</v>
      </c>
      <c r="M1129" s="58">
        <f>SUM(K1129-(K1129*L1129))</f>
        <v>37.65090818181819</v>
      </c>
      <c r="N1129" s="58">
        <f t="shared" si="78"/>
        <v>37.65090818181819</v>
      </c>
      <c r="O1129" s="50" t="s">
        <v>1771</v>
      </c>
    </row>
    <row r="1130" spans="1:15" s="4" customFormat="1" ht="15.75">
      <c r="A1130" s="43">
        <v>7</v>
      </c>
      <c r="B1130" s="44" t="s">
        <v>3060</v>
      </c>
      <c r="C1130" s="45" t="s">
        <v>1127</v>
      </c>
      <c r="D1130" s="46" t="s">
        <v>3061</v>
      </c>
      <c r="E1130" s="46" t="s">
        <v>1128</v>
      </c>
      <c r="F1130" s="46" t="s">
        <v>1116</v>
      </c>
      <c r="G1130" s="46" t="s">
        <v>1129</v>
      </c>
      <c r="H1130" s="43">
        <v>1</v>
      </c>
      <c r="I1130" s="49">
        <v>75.72</v>
      </c>
      <c r="J1130" s="68">
        <v>0.1</v>
      </c>
      <c r="K1130" s="58">
        <f t="shared" si="77"/>
        <v>68.83636363636364</v>
      </c>
      <c r="L1130" s="69">
        <v>0.5899</v>
      </c>
      <c r="M1130" s="58">
        <f>SUM(K1130-(K1130*L1130))</f>
        <v>28.22979272727273</v>
      </c>
      <c r="N1130" s="58">
        <f t="shared" si="78"/>
        <v>28.22979272727273</v>
      </c>
      <c r="O1130" s="50" t="s">
        <v>1771</v>
      </c>
    </row>
    <row r="1131" spans="1:15" s="4" customFormat="1" ht="15.75">
      <c r="A1131" s="43">
        <v>8</v>
      </c>
      <c r="B1131" s="44" t="s">
        <v>3060</v>
      </c>
      <c r="C1131" s="45" t="s">
        <v>1130</v>
      </c>
      <c r="D1131" s="46" t="s">
        <v>3061</v>
      </c>
      <c r="E1131" s="46" t="s">
        <v>1131</v>
      </c>
      <c r="F1131" s="46" t="s">
        <v>1116</v>
      </c>
      <c r="G1131" s="46" t="s">
        <v>1132</v>
      </c>
      <c r="H1131" s="43">
        <v>1</v>
      </c>
      <c r="I1131" s="49">
        <v>100.99</v>
      </c>
      <c r="J1131" s="68">
        <v>0.1</v>
      </c>
      <c r="K1131" s="58">
        <f t="shared" si="77"/>
        <v>91.80909090909091</v>
      </c>
      <c r="L1131" s="69">
        <v>0.5899</v>
      </c>
      <c r="M1131" s="58">
        <f>SUM(K1131-(K1131*L1131))</f>
        <v>37.65090818181819</v>
      </c>
      <c r="N1131" s="58">
        <f t="shared" si="78"/>
        <v>37.65090818181819</v>
      </c>
      <c r="O1131" s="50" t="s">
        <v>1771</v>
      </c>
    </row>
    <row r="1132" spans="1:15" s="4" customFormat="1" ht="16.5" thickBot="1">
      <c r="A1132" s="6"/>
      <c r="B1132" s="9"/>
      <c r="C1132" s="12"/>
      <c r="D1132" s="8"/>
      <c r="E1132" s="8"/>
      <c r="F1132" s="10"/>
      <c r="G1132" s="8"/>
      <c r="H1132" s="17"/>
      <c r="I1132" s="18"/>
      <c r="J1132" s="86"/>
      <c r="K1132" s="24"/>
      <c r="L1132" s="112"/>
      <c r="M1132" s="18"/>
      <c r="N1132" s="24"/>
      <c r="O1132" s="7"/>
    </row>
    <row r="1133" spans="1:15" s="4" customFormat="1" ht="26.25" thickBot="1">
      <c r="A1133" s="526" t="s">
        <v>1653</v>
      </c>
      <c r="B1133" s="527"/>
      <c r="C1133" s="527"/>
      <c r="D1133" s="527"/>
      <c r="E1133" s="527"/>
      <c r="F1133" s="527"/>
      <c r="G1133" s="527"/>
      <c r="H1133" s="527"/>
      <c r="I1133" s="527"/>
      <c r="J1133" s="527"/>
      <c r="K1133" s="527"/>
      <c r="L1133" s="527"/>
      <c r="M1133" s="527"/>
      <c r="N1133" s="527"/>
      <c r="O1133" s="528"/>
    </row>
    <row r="1134" spans="1:15" s="4" customFormat="1" ht="15">
      <c r="A1134" s="248" t="s">
        <v>1652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78"/>
      <c r="O1134" s="1"/>
    </row>
    <row r="1135" spans="1:15" s="4" customFormat="1" ht="15.75">
      <c r="A1135" s="259" t="s">
        <v>6</v>
      </c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78"/>
      <c r="O1135" s="1"/>
    </row>
    <row r="1136" spans="1:15" s="2" customFormat="1" ht="23.25">
      <c r="A1136" s="541" t="s">
        <v>241</v>
      </c>
      <c r="B1136" s="541"/>
      <c r="C1136" s="541"/>
      <c r="D1136" s="541"/>
      <c r="E1136" s="1"/>
      <c r="F1136" s="1"/>
      <c r="G1136" s="1"/>
      <c r="H1136" s="1"/>
      <c r="I1136" s="1"/>
      <c r="J1136" s="1"/>
      <c r="K1136" s="1"/>
      <c r="L1136" s="1"/>
      <c r="M1136" s="1"/>
      <c r="N1136" s="78"/>
      <c r="O1136" s="1"/>
    </row>
    <row r="1137" spans="1:15" s="4" customFormat="1" ht="47.25">
      <c r="A1137" s="39" t="s">
        <v>2985</v>
      </c>
      <c r="B1137" s="39" t="s">
        <v>580</v>
      </c>
      <c r="C1137" s="39" t="s">
        <v>1930</v>
      </c>
      <c r="D1137" s="40" t="s">
        <v>1931</v>
      </c>
      <c r="E1137" s="40" t="s">
        <v>1932</v>
      </c>
      <c r="F1137" s="40" t="s">
        <v>4276</v>
      </c>
      <c r="G1137" s="40" t="s">
        <v>2986</v>
      </c>
      <c r="H1137" s="41" t="s">
        <v>2800</v>
      </c>
      <c r="I1137" s="41" t="s">
        <v>2361</v>
      </c>
      <c r="J1137" s="41" t="s">
        <v>2987</v>
      </c>
      <c r="K1137" s="42" t="s">
        <v>4613</v>
      </c>
      <c r="L1137" s="39" t="s">
        <v>2988</v>
      </c>
      <c r="M1137" s="42" t="s">
        <v>2801</v>
      </c>
      <c r="N1137" s="42" t="s">
        <v>1933</v>
      </c>
      <c r="O1137" s="39" t="s">
        <v>1929</v>
      </c>
    </row>
    <row r="1138" spans="1:15" s="4" customFormat="1" ht="15.75">
      <c r="A1138" s="43">
        <v>1194</v>
      </c>
      <c r="B1138" s="44" t="s">
        <v>2749</v>
      </c>
      <c r="C1138" s="55" t="s">
        <v>5606</v>
      </c>
      <c r="D1138" s="46" t="s">
        <v>2750</v>
      </c>
      <c r="E1138" s="46" t="s">
        <v>3846</v>
      </c>
      <c r="F1138" s="47" t="s">
        <v>3624</v>
      </c>
      <c r="G1138" s="47" t="s">
        <v>4848</v>
      </c>
      <c r="H1138" s="48">
        <v>1</v>
      </c>
      <c r="I1138" s="49">
        <v>10.35</v>
      </c>
      <c r="J1138" s="68">
        <v>0.1</v>
      </c>
      <c r="K1138" s="49">
        <f>SUM(I1138*100)/110</f>
        <v>9.409090909090908</v>
      </c>
      <c r="L1138" s="69">
        <v>0.501</v>
      </c>
      <c r="M1138" s="49">
        <f>SUM(K1138-(K1138*L1138))</f>
        <v>4.695136363636363</v>
      </c>
      <c r="N1138" s="58">
        <f>(M1138/H1138)</f>
        <v>4.695136363636363</v>
      </c>
      <c r="O1138" s="50" t="s">
        <v>1771</v>
      </c>
    </row>
    <row r="1139" spans="1:15" s="4" customFormat="1" ht="15.75">
      <c r="A1139" s="43">
        <v>978</v>
      </c>
      <c r="B1139" s="44" t="s">
        <v>2335</v>
      </c>
      <c r="C1139" s="45" t="s">
        <v>5804</v>
      </c>
      <c r="D1139" s="46" t="s">
        <v>2336</v>
      </c>
      <c r="E1139" s="46" t="s">
        <v>2937</v>
      </c>
      <c r="F1139" s="47" t="s">
        <v>3624</v>
      </c>
      <c r="G1139" s="43" t="s">
        <v>5640</v>
      </c>
      <c r="H1139" s="48">
        <v>5</v>
      </c>
      <c r="I1139" s="49">
        <v>3.975</v>
      </c>
      <c r="J1139" s="68">
        <v>0.1</v>
      </c>
      <c r="K1139" s="49">
        <f>SUM(I1139*100)/110</f>
        <v>3.6136363636363638</v>
      </c>
      <c r="L1139" s="69">
        <v>0.5</v>
      </c>
      <c r="M1139" s="58">
        <v>1.8</v>
      </c>
      <c r="N1139" s="51">
        <f>(M1139/H1139)</f>
        <v>0.36</v>
      </c>
      <c r="O1139" s="50" t="s">
        <v>4472</v>
      </c>
    </row>
    <row r="1140" spans="1:15" s="4" customFormat="1" ht="31.5">
      <c r="A1140" s="43">
        <v>833</v>
      </c>
      <c r="B1140" s="44" t="s">
        <v>3753</v>
      </c>
      <c r="C1140" s="55" t="s">
        <v>3935</v>
      </c>
      <c r="D1140" s="46" t="s">
        <v>3754</v>
      </c>
      <c r="E1140" s="46" t="s">
        <v>3500</v>
      </c>
      <c r="F1140" s="46" t="s">
        <v>1654</v>
      </c>
      <c r="G1140" s="46" t="s">
        <v>3936</v>
      </c>
      <c r="H1140" s="48">
        <v>5</v>
      </c>
      <c r="I1140" s="290">
        <v>18.65</v>
      </c>
      <c r="J1140" s="291">
        <v>0.1</v>
      </c>
      <c r="K1140" s="290">
        <f>SUM(I1140*100)/110</f>
        <v>16.954545454545453</v>
      </c>
      <c r="L1140" s="334">
        <v>0.50213</v>
      </c>
      <c r="M1140" s="289">
        <f>SUM(K1140-(K1140*L1140))</f>
        <v>8.441159545454546</v>
      </c>
      <c r="N1140" s="293">
        <v>1.695</v>
      </c>
      <c r="O1140" s="50" t="s">
        <v>4472</v>
      </c>
    </row>
    <row r="1141" spans="1:15" s="4" customFormat="1" ht="15.75">
      <c r="A1141" s="43">
        <v>952</v>
      </c>
      <c r="B1141" s="44" t="s">
        <v>5789</v>
      </c>
      <c r="C1141" s="55" t="s">
        <v>3424</v>
      </c>
      <c r="D1141" s="46" t="s">
        <v>5790</v>
      </c>
      <c r="E1141" s="46" t="s">
        <v>3381</v>
      </c>
      <c r="F1141" s="47" t="s">
        <v>1654</v>
      </c>
      <c r="G1141" s="46" t="s">
        <v>3425</v>
      </c>
      <c r="H1141" s="48">
        <v>1</v>
      </c>
      <c r="I1141" s="49" t="s">
        <v>5604</v>
      </c>
      <c r="J1141" s="68">
        <v>0.1</v>
      </c>
      <c r="K1141" s="49" t="s">
        <v>5604</v>
      </c>
      <c r="L1141" s="69"/>
      <c r="M1141" s="58">
        <v>238.491</v>
      </c>
      <c r="N1141" s="58">
        <v>238.491</v>
      </c>
      <c r="O1141" s="50" t="s">
        <v>1771</v>
      </c>
    </row>
    <row r="1142" spans="1:20" s="1" customFormat="1" ht="15.75">
      <c r="A1142" s="43">
        <v>951</v>
      </c>
      <c r="B1142" s="44" t="s">
        <v>5789</v>
      </c>
      <c r="C1142" s="55" t="s">
        <v>3422</v>
      </c>
      <c r="D1142" s="46" t="s">
        <v>5790</v>
      </c>
      <c r="E1142" s="46" t="s">
        <v>3181</v>
      </c>
      <c r="F1142" s="47" t="s">
        <v>1654</v>
      </c>
      <c r="G1142" s="46" t="s">
        <v>3423</v>
      </c>
      <c r="H1142" s="48">
        <v>1</v>
      </c>
      <c r="I1142" s="49" t="s">
        <v>5604</v>
      </c>
      <c r="J1142" s="68">
        <v>0.1</v>
      </c>
      <c r="K1142" s="49" t="s">
        <v>5604</v>
      </c>
      <c r="L1142" s="68"/>
      <c r="M1142" s="58">
        <v>71.556</v>
      </c>
      <c r="N1142" s="58">
        <v>71.556</v>
      </c>
      <c r="O1142" s="50" t="s">
        <v>1771</v>
      </c>
      <c r="T1142" s="14"/>
    </row>
    <row r="1143" spans="1:15" ht="15.75">
      <c r="A1143" s="43" t="s">
        <v>5204</v>
      </c>
      <c r="B1143" s="45" t="s">
        <v>2268</v>
      </c>
      <c r="C1143" s="45" t="s">
        <v>3342</v>
      </c>
      <c r="D1143" s="46" t="s">
        <v>4192</v>
      </c>
      <c r="E1143" s="46" t="s">
        <v>3113</v>
      </c>
      <c r="F1143" s="47" t="s">
        <v>1654</v>
      </c>
      <c r="G1143" s="47" t="s">
        <v>3344</v>
      </c>
      <c r="H1143" s="48">
        <v>3</v>
      </c>
      <c r="I1143" s="49">
        <v>2.85</v>
      </c>
      <c r="J1143" s="68">
        <v>0.1</v>
      </c>
      <c r="K1143" s="49">
        <f>SUM(I1143*100)/110</f>
        <v>2.590909090909091</v>
      </c>
      <c r="L1143" s="69">
        <v>0.5276</v>
      </c>
      <c r="M1143" s="49">
        <f>SUM(K1143-(K1143*L1143))</f>
        <v>1.2239454545454547</v>
      </c>
      <c r="N1143" s="51">
        <f>(M1143/H1143)</f>
        <v>0.4079818181818182</v>
      </c>
      <c r="O1143" s="50" t="s">
        <v>1773</v>
      </c>
    </row>
    <row r="1144" spans="1:15" ht="31.5">
      <c r="A1144" s="43">
        <v>373</v>
      </c>
      <c r="B1144" s="45" t="s">
        <v>2268</v>
      </c>
      <c r="C1144" s="45" t="s">
        <v>3343</v>
      </c>
      <c r="D1144" s="46" t="s">
        <v>4190</v>
      </c>
      <c r="E1144" s="46" t="s">
        <v>4191</v>
      </c>
      <c r="F1144" s="47" t="s">
        <v>1654</v>
      </c>
      <c r="G1144" s="47" t="s">
        <v>4578</v>
      </c>
      <c r="H1144" s="48">
        <v>1</v>
      </c>
      <c r="I1144" s="49">
        <v>1.85</v>
      </c>
      <c r="J1144" s="68">
        <v>0.1</v>
      </c>
      <c r="K1144" s="49">
        <f>SUM(I1144*100)/110</f>
        <v>1.6818181818181819</v>
      </c>
      <c r="L1144" s="69">
        <v>0.5612</v>
      </c>
      <c r="M1144" s="49">
        <f>SUM(K1144-(K1144*L1144))</f>
        <v>0.7379818181818182</v>
      </c>
      <c r="N1144" s="58">
        <f>(M1144/H1144)</f>
        <v>0.7379818181818182</v>
      </c>
      <c r="O1144" s="50" t="s">
        <v>1773</v>
      </c>
    </row>
    <row r="1145" spans="1:15" ht="15.75">
      <c r="A1145" s="43">
        <v>381</v>
      </c>
      <c r="B1145" s="44" t="s">
        <v>2231</v>
      </c>
      <c r="C1145" s="55" t="s">
        <v>3345</v>
      </c>
      <c r="D1145" s="46" t="s">
        <v>3253</v>
      </c>
      <c r="E1145" s="46" t="s">
        <v>2999</v>
      </c>
      <c r="F1145" s="47" t="s">
        <v>1654</v>
      </c>
      <c r="G1145" s="72" t="s">
        <v>3346</v>
      </c>
      <c r="H1145" s="43">
        <v>10</v>
      </c>
      <c r="I1145" s="49">
        <v>8.93</v>
      </c>
      <c r="J1145" s="68">
        <v>0.1</v>
      </c>
      <c r="K1145" s="49">
        <f>SUM(I1145*100)/110</f>
        <v>8.118181818181819</v>
      </c>
      <c r="L1145" s="81">
        <v>0.5935</v>
      </c>
      <c r="M1145" s="49">
        <f>SUM(K1145-(K1145*L1145))</f>
        <v>3.3000409090909093</v>
      </c>
      <c r="N1145" s="51">
        <f>(M1145/H1145)</f>
        <v>0.33000409090909094</v>
      </c>
      <c r="O1145" s="50" t="s">
        <v>1773</v>
      </c>
    </row>
    <row r="1146" spans="1:15" s="4" customFormat="1" ht="15.75">
      <c r="A1146" s="43">
        <v>817</v>
      </c>
      <c r="B1146" s="45" t="s">
        <v>537</v>
      </c>
      <c r="C1146" s="45" t="s">
        <v>3923</v>
      </c>
      <c r="D1146" s="46" t="s">
        <v>4152</v>
      </c>
      <c r="E1146" s="46" t="s">
        <v>4154</v>
      </c>
      <c r="F1146" s="47" t="s">
        <v>1654</v>
      </c>
      <c r="G1146" s="46" t="s">
        <v>2279</v>
      </c>
      <c r="H1146" s="48">
        <v>10</v>
      </c>
      <c r="I1146" s="290">
        <v>4.6</v>
      </c>
      <c r="J1146" s="291">
        <v>0.1</v>
      </c>
      <c r="K1146" s="290">
        <f>SUM(I1146*100)/110</f>
        <v>4.181818181818182</v>
      </c>
      <c r="L1146" s="83">
        <v>0.5</v>
      </c>
      <c r="M1146" s="290">
        <f>SUM(K1146-(K1146*L1146))</f>
        <v>2.090909090909091</v>
      </c>
      <c r="N1146" s="289">
        <f>(M1146/H1146)</f>
        <v>0.20909090909090908</v>
      </c>
      <c r="O1146" s="50" t="s">
        <v>4472</v>
      </c>
    </row>
    <row r="1147" spans="1:15" s="4" customFormat="1" ht="15.75">
      <c r="A1147" s="43">
        <v>128</v>
      </c>
      <c r="B1147" s="44" t="s">
        <v>4072</v>
      </c>
      <c r="C1147" s="55" t="s">
        <v>1943</v>
      </c>
      <c r="D1147" s="46" t="s">
        <v>4073</v>
      </c>
      <c r="E1147" s="46" t="s">
        <v>4074</v>
      </c>
      <c r="F1147" s="47" t="s">
        <v>1654</v>
      </c>
      <c r="G1147" s="46" t="s">
        <v>1945</v>
      </c>
      <c r="H1147" s="48">
        <v>5</v>
      </c>
      <c r="I1147" s="49" t="s">
        <v>5604</v>
      </c>
      <c r="J1147" s="68">
        <v>0.1</v>
      </c>
      <c r="K1147" s="49" t="s">
        <v>5604</v>
      </c>
      <c r="L1147" s="69"/>
      <c r="M1147" s="49">
        <v>4.318</v>
      </c>
      <c r="N1147" s="51">
        <v>0.8636</v>
      </c>
      <c r="O1147" s="50" t="s">
        <v>1771</v>
      </c>
    </row>
    <row r="1148" spans="1:15" s="4" customFormat="1" ht="15.75">
      <c r="A1148" s="43">
        <v>129</v>
      </c>
      <c r="B1148" s="44" t="s">
        <v>4072</v>
      </c>
      <c r="C1148" s="55" t="s">
        <v>1944</v>
      </c>
      <c r="D1148" s="46" t="s">
        <v>4073</v>
      </c>
      <c r="E1148" s="46" t="s">
        <v>4075</v>
      </c>
      <c r="F1148" s="47" t="s">
        <v>1654</v>
      </c>
      <c r="G1148" s="46" t="s">
        <v>1945</v>
      </c>
      <c r="H1148" s="48">
        <v>5</v>
      </c>
      <c r="I1148" s="49" t="s">
        <v>5604</v>
      </c>
      <c r="J1148" s="68">
        <v>0.1</v>
      </c>
      <c r="K1148" s="49" t="s">
        <v>5604</v>
      </c>
      <c r="L1148" s="69"/>
      <c r="M1148" s="49">
        <v>7.124</v>
      </c>
      <c r="N1148" s="51">
        <v>1.4248</v>
      </c>
      <c r="O1148" s="50" t="s">
        <v>1771</v>
      </c>
    </row>
    <row r="1149" spans="1:15" ht="31.5">
      <c r="A1149" s="43">
        <v>588</v>
      </c>
      <c r="B1149" s="44" t="s">
        <v>3412</v>
      </c>
      <c r="C1149" s="55" t="s">
        <v>2702</v>
      </c>
      <c r="D1149" s="46" t="s">
        <v>3769</v>
      </c>
      <c r="E1149" s="46" t="s">
        <v>5156</v>
      </c>
      <c r="F1149" s="47" t="s">
        <v>1654</v>
      </c>
      <c r="G1149" s="46" t="s">
        <v>4315</v>
      </c>
      <c r="H1149" s="48">
        <v>10</v>
      </c>
      <c r="I1149" s="49">
        <v>12.575</v>
      </c>
      <c r="J1149" s="68">
        <v>0.1</v>
      </c>
      <c r="K1149" s="58">
        <f>SUM(I1149*100)/110</f>
        <v>11.431818181818182</v>
      </c>
      <c r="L1149" s="69">
        <v>0.7491</v>
      </c>
      <c r="M1149" s="58">
        <f>SUM(K1149-(K1149*L1149))</f>
        <v>2.8682431818181815</v>
      </c>
      <c r="N1149" s="51">
        <f>(M1149/H1149)</f>
        <v>0.28682431818181814</v>
      </c>
      <c r="O1149" s="50" t="s">
        <v>1771</v>
      </c>
    </row>
    <row r="1150" spans="1:15" s="1" customFormat="1" ht="15.75">
      <c r="A1150" s="43">
        <v>845</v>
      </c>
      <c r="B1150" s="44" t="s">
        <v>3807</v>
      </c>
      <c r="C1150" s="45" t="s">
        <v>1946</v>
      </c>
      <c r="D1150" s="46" t="s">
        <v>3808</v>
      </c>
      <c r="E1150" s="46" t="s">
        <v>3809</v>
      </c>
      <c r="F1150" s="47" t="s">
        <v>1654</v>
      </c>
      <c r="G1150" s="93" t="s">
        <v>1947</v>
      </c>
      <c r="H1150" s="43">
        <v>5</v>
      </c>
      <c r="I1150" s="49">
        <v>19.63</v>
      </c>
      <c r="J1150" s="68">
        <v>0.1</v>
      </c>
      <c r="K1150" s="49">
        <f>SUM(I1150*100)/110</f>
        <v>17.845454545454544</v>
      </c>
      <c r="L1150" s="81">
        <v>0.89383</v>
      </c>
      <c r="M1150" s="58">
        <v>1.895</v>
      </c>
      <c r="N1150" s="51">
        <v>0.379</v>
      </c>
      <c r="O1150" s="50" t="s">
        <v>1773</v>
      </c>
    </row>
    <row r="1151" spans="1:15" s="1" customFormat="1" ht="15.75">
      <c r="A1151" s="43">
        <v>903</v>
      </c>
      <c r="B1151" s="45" t="s">
        <v>1834</v>
      </c>
      <c r="C1151" s="55" t="s">
        <v>3009</v>
      </c>
      <c r="D1151" s="46" t="s">
        <v>1835</v>
      </c>
      <c r="E1151" s="46" t="s">
        <v>1836</v>
      </c>
      <c r="F1151" s="47" t="s">
        <v>1654</v>
      </c>
      <c r="G1151" s="46" t="s">
        <v>3010</v>
      </c>
      <c r="H1151" s="48">
        <v>10</v>
      </c>
      <c r="I1151" s="49">
        <v>17.263</v>
      </c>
      <c r="J1151" s="68">
        <v>0.1</v>
      </c>
      <c r="K1151" s="49">
        <f>SUM(I1151*100)/110</f>
        <v>15.693636363636365</v>
      </c>
      <c r="L1151" s="69">
        <v>0.6488</v>
      </c>
      <c r="M1151" s="58">
        <f>SUM(K1151-(K1151*L1151))</f>
        <v>5.511605090909091</v>
      </c>
      <c r="N1151" s="51">
        <f>(M1151/H1151)</f>
        <v>0.5511605090909091</v>
      </c>
      <c r="O1151" s="50" t="s">
        <v>1771</v>
      </c>
    </row>
    <row r="1152" spans="1:15" s="1" customFormat="1" ht="16.5" thickBot="1">
      <c r="A1152" s="6"/>
      <c r="B1152" s="9"/>
      <c r="C1152" s="11"/>
      <c r="D1152" s="8"/>
      <c r="E1152" s="8"/>
      <c r="F1152" s="10"/>
      <c r="G1152" s="6"/>
      <c r="H1152" s="17"/>
      <c r="I1152" s="18"/>
      <c r="J1152" s="86"/>
      <c r="K1152" s="18"/>
      <c r="L1152" s="87"/>
      <c r="M1152" s="24"/>
      <c r="N1152" s="19"/>
      <c r="O1152" s="7"/>
    </row>
    <row r="1153" spans="1:15" s="4" customFormat="1" ht="26.25" thickBot="1">
      <c r="A1153" s="526" t="s">
        <v>150</v>
      </c>
      <c r="B1153" s="527"/>
      <c r="C1153" s="527"/>
      <c r="D1153" s="527"/>
      <c r="E1153" s="527"/>
      <c r="F1153" s="527"/>
      <c r="G1153" s="527"/>
      <c r="H1153" s="527"/>
      <c r="I1153" s="527"/>
      <c r="J1153" s="527"/>
      <c r="K1153" s="527"/>
      <c r="L1153" s="527"/>
      <c r="M1153" s="527"/>
      <c r="N1153" s="527"/>
      <c r="O1153" s="528"/>
    </row>
    <row r="1154" spans="1:15" s="4" customFormat="1" ht="15">
      <c r="A1154" s="91" t="s">
        <v>151</v>
      </c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78"/>
      <c r="O1154" s="1"/>
    </row>
    <row r="1155" spans="1:15" s="4" customFormat="1" ht="15.75">
      <c r="A1155" s="259" t="s">
        <v>7</v>
      </c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78"/>
      <c r="O1155" s="1"/>
    </row>
    <row r="1156" spans="1:14" s="1" customFormat="1" ht="23.25">
      <c r="A1156" s="541" t="s">
        <v>242</v>
      </c>
      <c r="B1156" s="541"/>
      <c r="C1156" s="541"/>
      <c r="D1156" s="541"/>
      <c r="N1156" s="78"/>
    </row>
    <row r="1157" spans="1:15" s="1" customFormat="1" ht="47.25">
      <c r="A1157" s="39" t="s">
        <v>2985</v>
      </c>
      <c r="B1157" s="39" t="s">
        <v>580</v>
      </c>
      <c r="C1157" s="39" t="s">
        <v>1930</v>
      </c>
      <c r="D1157" s="40" t="s">
        <v>1931</v>
      </c>
      <c r="E1157" s="40" t="s">
        <v>1932</v>
      </c>
      <c r="F1157" s="40" t="s">
        <v>4276</v>
      </c>
      <c r="G1157" s="40" t="s">
        <v>2986</v>
      </c>
      <c r="H1157" s="41" t="s">
        <v>2800</v>
      </c>
      <c r="I1157" s="41" t="s">
        <v>2361</v>
      </c>
      <c r="J1157" s="41" t="s">
        <v>2987</v>
      </c>
      <c r="K1157" s="42" t="s">
        <v>4613</v>
      </c>
      <c r="L1157" s="39" t="s">
        <v>2988</v>
      </c>
      <c r="M1157" s="42" t="s">
        <v>2801</v>
      </c>
      <c r="N1157" s="42" t="s">
        <v>1933</v>
      </c>
      <c r="O1157" s="39" t="s">
        <v>1929</v>
      </c>
    </row>
    <row r="1158" spans="1:15" s="1" customFormat="1" ht="15.75">
      <c r="A1158" s="43">
        <v>475</v>
      </c>
      <c r="B1158" s="45" t="s">
        <v>5271</v>
      </c>
      <c r="C1158" s="45" t="s">
        <v>4011</v>
      </c>
      <c r="D1158" s="46" t="s">
        <v>5272</v>
      </c>
      <c r="E1158" s="46" t="s">
        <v>5273</v>
      </c>
      <c r="F1158" s="47" t="s">
        <v>5182</v>
      </c>
      <c r="G1158" s="47" t="s">
        <v>4013</v>
      </c>
      <c r="H1158" s="48">
        <v>3</v>
      </c>
      <c r="I1158" s="49">
        <v>8.57</v>
      </c>
      <c r="J1158" s="68">
        <v>0.1</v>
      </c>
      <c r="K1158" s="58">
        <f>SUM(I1158*100)/110</f>
        <v>7.790909090909091</v>
      </c>
      <c r="L1158" s="69">
        <v>0.5071</v>
      </c>
      <c r="M1158" s="49">
        <f>SUM(K1158-(K1158*L1158))</f>
        <v>3.840139090909091</v>
      </c>
      <c r="N1158" s="51">
        <f>(M1158/H1158)</f>
        <v>1.2800463636363637</v>
      </c>
      <c r="O1158" s="50" t="s">
        <v>1773</v>
      </c>
    </row>
    <row r="1159" spans="1:15" s="4" customFormat="1" ht="15.75">
      <c r="A1159" s="43">
        <v>476</v>
      </c>
      <c r="B1159" s="45" t="s">
        <v>5271</v>
      </c>
      <c r="C1159" s="45" t="s">
        <v>4012</v>
      </c>
      <c r="D1159" s="44" t="s">
        <v>5272</v>
      </c>
      <c r="E1159" s="44" t="s">
        <v>3668</v>
      </c>
      <c r="F1159" s="47" t="s">
        <v>5182</v>
      </c>
      <c r="G1159" s="47" t="s">
        <v>4014</v>
      </c>
      <c r="H1159" s="48">
        <v>30</v>
      </c>
      <c r="I1159" s="49">
        <v>8.26</v>
      </c>
      <c r="J1159" s="68">
        <v>0.1</v>
      </c>
      <c r="K1159" s="58">
        <f>SUM(I1159*100)/110</f>
        <v>7.509090909090909</v>
      </c>
      <c r="L1159" s="69">
        <v>0.5446</v>
      </c>
      <c r="M1159" s="49">
        <f>SUM(K1159-(K1159*L1159))</f>
        <v>3.4196400000000002</v>
      </c>
      <c r="N1159" s="51">
        <f>(M1159/H1159)</f>
        <v>0.113988</v>
      </c>
      <c r="O1159" s="50" t="s">
        <v>1773</v>
      </c>
    </row>
    <row r="1160" spans="1:15" s="4" customFormat="1" ht="15.75">
      <c r="A1160" s="43">
        <v>267</v>
      </c>
      <c r="B1160" s="44" t="s">
        <v>3415</v>
      </c>
      <c r="C1160" s="55" t="s">
        <v>2621</v>
      </c>
      <c r="D1160" s="46" t="s">
        <v>3416</v>
      </c>
      <c r="E1160" s="46" t="s">
        <v>2962</v>
      </c>
      <c r="F1160" s="47" t="s">
        <v>5182</v>
      </c>
      <c r="G1160" s="47" t="s">
        <v>3130</v>
      </c>
      <c r="H1160" s="43">
        <v>6</v>
      </c>
      <c r="I1160" s="49">
        <v>8.7</v>
      </c>
      <c r="J1160" s="68">
        <v>0.1</v>
      </c>
      <c r="K1160" s="49">
        <f>SUM(I1160*100)/110</f>
        <v>7.909090909090908</v>
      </c>
      <c r="L1160" s="69">
        <v>0.7007</v>
      </c>
      <c r="M1160" s="49">
        <f>SUM(K1160-(K1160*L1160))</f>
        <v>2.367190909090909</v>
      </c>
      <c r="N1160" s="54">
        <f>(M1160/H1160)</f>
        <v>0.3945318181818182</v>
      </c>
      <c r="O1160" s="50" t="s">
        <v>4472</v>
      </c>
    </row>
    <row r="1161" spans="1:15" s="4" customFormat="1" ht="15.75">
      <c r="A1161" s="43">
        <v>697</v>
      </c>
      <c r="B1161" s="44" t="s">
        <v>2215</v>
      </c>
      <c r="C1161" s="55" t="s">
        <v>4015</v>
      </c>
      <c r="D1161" s="46" t="s">
        <v>2216</v>
      </c>
      <c r="E1161" s="46" t="s">
        <v>2217</v>
      </c>
      <c r="F1161" s="47" t="s">
        <v>5182</v>
      </c>
      <c r="G1161" s="47" t="s">
        <v>4016</v>
      </c>
      <c r="H1161" s="43">
        <v>30</v>
      </c>
      <c r="I1161" s="49">
        <v>2.65</v>
      </c>
      <c r="J1161" s="68">
        <v>0.1</v>
      </c>
      <c r="K1161" s="49">
        <f>SUM(I1161*100)/110</f>
        <v>2.409090909090909</v>
      </c>
      <c r="L1161" s="69">
        <v>0.8889</v>
      </c>
      <c r="M1161" s="58">
        <f>SUM(K1161-(K1161*L1161))</f>
        <v>0.26765000000000017</v>
      </c>
      <c r="N1161" s="54">
        <f>(M1161/H1161)</f>
        <v>0.008921666666666671</v>
      </c>
      <c r="O1161" s="50" t="s">
        <v>4472</v>
      </c>
    </row>
    <row r="1162" spans="1:15" s="4" customFormat="1" ht="15.75">
      <c r="A1162" s="43">
        <v>1123</v>
      </c>
      <c r="B1162" s="45" t="s">
        <v>4907</v>
      </c>
      <c r="C1162" s="45" t="s">
        <v>1777</v>
      </c>
      <c r="D1162" s="46" t="s">
        <v>4908</v>
      </c>
      <c r="E1162" s="46" t="s">
        <v>5342</v>
      </c>
      <c r="F1162" s="47" t="s">
        <v>5182</v>
      </c>
      <c r="G1162" s="46" t="s">
        <v>1778</v>
      </c>
      <c r="H1162" s="48">
        <v>50</v>
      </c>
      <c r="I1162" s="49">
        <v>6.3</v>
      </c>
      <c r="J1162" s="68">
        <v>0.1</v>
      </c>
      <c r="K1162" s="49">
        <f>SUM(I1162*100)/110</f>
        <v>5.7272727272727275</v>
      </c>
      <c r="L1162" s="69">
        <v>0.5635</v>
      </c>
      <c r="M1162" s="58">
        <f>SUM(K1162-(K1162*L1162))</f>
        <v>2.4999545454545458</v>
      </c>
      <c r="N1162" s="51">
        <f>(M1162/H1162)</f>
        <v>0.04999909090909092</v>
      </c>
      <c r="O1162" s="50" t="s">
        <v>1773</v>
      </c>
    </row>
    <row r="1163" spans="1:15" ht="31.5">
      <c r="A1163" s="43">
        <v>846</v>
      </c>
      <c r="B1163" s="44" t="s">
        <v>3807</v>
      </c>
      <c r="C1163" s="45" t="s">
        <v>3319</v>
      </c>
      <c r="D1163" s="46" t="s">
        <v>3808</v>
      </c>
      <c r="E1163" s="46" t="s">
        <v>3137</v>
      </c>
      <c r="F1163" s="47" t="s">
        <v>2295</v>
      </c>
      <c r="G1163" s="93" t="s">
        <v>4017</v>
      </c>
      <c r="H1163" s="43">
        <v>10</v>
      </c>
      <c r="I1163" s="320" t="s">
        <v>5604</v>
      </c>
      <c r="J1163" s="291">
        <v>0.1</v>
      </c>
      <c r="K1163" s="320" t="s">
        <v>5604</v>
      </c>
      <c r="L1163" s="320"/>
      <c r="M1163" s="290">
        <v>8.3</v>
      </c>
      <c r="N1163" s="293">
        <v>0.83</v>
      </c>
      <c r="O1163" s="50" t="s">
        <v>1771</v>
      </c>
    </row>
    <row r="1164" spans="1:15" ht="31.5">
      <c r="A1164" s="43">
        <v>994</v>
      </c>
      <c r="B1164" s="45" t="s">
        <v>4413</v>
      </c>
      <c r="C1164" s="45" t="s">
        <v>5140</v>
      </c>
      <c r="D1164" s="46" t="s">
        <v>4414</v>
      </c>
      <c r="E1164" s="46" t="s">
        <v>4026</v>
      </c>
      <c r="F1164" s="47" t="s">
        <v>5182</v>
      </c>
      <c r="G1164" s="46" t="s">
        <v>5141</v>
      </c>
      <c r="H1164" s="48">
        <v>1</v>
      </c>
      <c r="I1164" s="49">
        <v>5.36</v>
      </c>
      <c r="J1164" s="68">
        <v>0.1</v>
      </c>
      <c r="K1164" s="49">
        <f>SUM(I1164*100)/110</f>
        <v>4.872727272727273</v>
      </c>
      <c r="L1164" s="69">
        <v>0.7743</v>
      </c>
      <c r="M1164" s="58">
        <f>SUM(K1164-(K1164*L1164))</f>
        <v>1.0997745454545456</v>
      </c>
      <c r="N1164" s="58">
        <f>(M1164/H1164)</f>
        <v>1.0997745454545456</v>
      </c>
      <c r="O1164" s="50" t="s">
        <v>4472</v>
      </c>
    </row>
    <row r="1165" spans="1:15" ht="31.5">
      <c r="A1165" s="43">
        <v>1043</v>
      </c>
      <c r="B1165" s="44" t="s">
        <v>2265</v>
      </c>
      <c r="C1165" s="55" t="s">
        <v>5142</v>
      </c>
      <c r="D1165" s="46" t="s">
        <v>4935</v>
      </c>
      <c r="E1165" s="46" t="s">
        <v>3203</v>
      </c>
      <c r="F1165" s="47" t="s">
        <v>5182</v>
      </c>
      <c r="G1165" s="46" t="s">
        <v>1776</v>
      </c>
      <c r="H1165" s="48">
        <v>1</v>
      </c>
      <c r="I1165" s="49" t="s">
        <v>5604</v>
      </c>
      <c r="J1165" s="68">
        <v>0.1</v>
      </c>
      <c r="K1165" s="49" t="s">
        <v>5604</v>
      </c>
      <c r="L1165" s="111"/>
      <c r="M1165" s="58">
        <v>4.39351</v>
      </c>
      <c r="N1165" s="58">
        <v>4.39351</v>
      </c>
      <c r="O1165" s="50" t="s">
        <v>1771</v>
      </c>
    </row>
    <row r="1166" spans="1:15" s="1" customFormat="1" ht="31.5">
      <c r="A1166" s="43">
        <v>1205</v>
      </c>
      <c r="B1166" s="44" t="s">
        <v>5403</v>
      </c>
      <c r="C1166" s="72" t="s">
        <v>1779</v>
      </c>
      <c r="D1166" s="46" t="s">
        <v>5405</v>
      </c>
      <c r="E1166" s="46" t="s">
        <v>4891</v>
      </c>
      <c r="F1166" s="47" t="s">
        <v>5182</v>
      </c>
      <c r="G1166" s="67" t="s">
        <v>1780</v>
      </c>
      <c r="H1166" s="60">
        <v>1</v>
      </c>
      <c r="I1166" s="49">
        <v>4.98</v>
      </c>
      <c r="J1166" s="68">
        <v>0.1</v>
      </c>
      <c r="K1166" s="49">
        <f>SUM(I1166*100)/110</f>
        <v>4.527272727272728</v>
      </c>
      <c r="L1166" s="69">
        <v>0.8034</v>
      </c>
      <c r="M1166" s="58">
        <f>SUM(K1166-(K1166*L1166))</f>
        <v>0.8900618181818185</v>
      </c>
      <c r="N1166" s="58">
        <f>(M1166/H1166)</f>
        <v>0.8900618181818185</v>
      </c>
      <c r="O1166" s="50" t="s">
        <v>4472</v>
      </c>
    </row>
    <row r="1167" spans="1:15" s="4" customFormat="1" ht="16.5" thickBot="1">
      <c r="A1167" s="6"/>
      <c r="B1167" s="9"/>
      <c r="C1167" s="23"/>
      <c r="D1167" s="8"/>
      <c r="E1167" s="8"/>
      <c r="F1167" s="10"/>
      <c r="G1167" s="28"/>
      <c r="H1167" s="29"/>
      <c r="I1167" s="18"/>
      <c r="J1167" s="36"/>
      <c r="K1167" s="30"/>
      <c r="L1167" s="37"/>
      <c r="M1167" s="32"/>
      <c r="N1167" s="32"/>
      <c r="O1167" s="7"/>
    </row>
    <row r="1168" spans="1:15" s="4" customFormat="1" ht="26.25" thickBot="1">
      <c r="A1168" s="526" t="s">
        <v>5450</v>
      </c>
      <c r="B1168" s="527"/>
      <c r="C1168" s="527"/>
      <c r="D1168" s="527"/>
      <c r="E1168" s="527"/>
      <c r="F1168" s="527"/>
      <c r="G1168" s="527"/>
      <c r="H1168" s="527"/>
      <c r="I1168" s="527"/>
      <c r="J1168" s="527"/>
      <c r="K1168" s="527"/>
      <c r="L1168" s="527"/>
      <c r="M1168" s="527"/>
      <c r="N1168" s="527"/>
      <c r="O1168" s="528"/>
    </row>
    <row r="1169" ht="15.75">
      <c r="A1169" s="91" t="s">
        <v>8</v>
      </c>
    </row>
    <row r="1170" spans="1:14" s="1" customFormat="1" ht="23.25">
      <c r="A1170" s="541" t="s">
        <v>243</v>
      </c>
      <c r="B1170" s="541"/>
      <c r="C1170" s="541"/>
      <c r="D1170" s="541"/>
      <c r="N1170" s="78"/>
    </row>
    <row r="1171" spans="1:15" s="1" customFormat="1" ht="47.25">
      <c r="A1171" s="39" t="s">
        <v>2985</v>
      </c>
      <c r="B1171" s="39" t="s">
        <v>580</v>
      </c>
      <c r="C1171" s="39" t="s">
        <v>1930</v>
      </c>
      <c r="D1171" s="40" t="s">
        <v>1931</v>
      </c>
      <c r="E1171" s="40" t="s">
        <v>1932</v>
      </c>
      <c r="F1171" s="40" t="s">
        <v>4276</v>
      </c>
      <c r="G1171" s="40" t="s">
        <v>2986</v>
      </c>
      <c r="H1171" s="41" t="s">
        <v>2800</v>
      </c>
      <c r="I1171" s="41" t="s">
        <v>2361</v>
      </c>
      <c r="J1171" s="41" t="s">
        <v>2987</v>
      </c>
      <c r="K1171" s="42" t="s">
        <v>4613</v>
      </c>
      <c r="L1171" s="39" t="s">
        <v>2988</v>
      </c>
      <c r="M1171" s="42" t="s">
        <v>2801</v>
      </c>
      <c r="N1171" s="42" t="s">
        <v>1933</v>
      </c>
      <c r="O1171" s="39" t="s">
        <v>1929</v>
      </c>
    </row>
    <row r="1172" spans="1:15" s="1" customFormat="1" ht="15.75">
      <c r="A1172" s="43">
        <v>986</v>
      </c>
      <c r="B1172" s="45" t="s">
        <v>2188</v>
      </c>
      <c r="C1172" s="45" t="s">
        <v>706</v>
      </c>
      <c r="D1172" s="46" t="s">
        <v>2189</v>
      </c>
      <c r="E1172" s="46" t="s">
        <v>4052</v>
      </c>
      <c r="F1172" s="52" t="s">
        <v>1928</v>
      </c>
      <c r="G1172" s="46" t="s">
        <v>2292</v>
      </c>
      <c r="H1172" s="48">
        <v>30</v>
      </c>
      <c r="I1172" s="290">
        <v>21.78</v>
      </c>
      <c r="J1172" s="291">
        <v>0.1</v>
      </c>
      <c r="K1172" s="290">
        <f>SUM(I1172*100)/110</f>
        <v>19.8</v>
      </c>
      <c r="L1172" s="83">
        <v>0.7458</v>
      </c>
      <c r="M1172" s="85">
        <f>SUM(K1172-(K1172*L1172))</f>
        <v>5.0331600000000005</v>
      </c>
      <c r="N1172" s="292">
        <v>0.16777</v>
      </c>
      <c r="O1172" s="50" t="s">
        <v>4472</v>
      </c>
    </row>
    <row r="1173" spans="1:15" s="1" customFormat="1" ht="15.75">
      <c r="A1173" s="43">
        <v>1235</v>
      </c>
      <c r="B1173" s="45" t="s">
        <v>3863</v>
      </c>
      <c r="C1173" s="45" t="s">
        <v>2293</v>
      </c>
      <c r="D1173" s="46" t="s">
        <v>3864</v>
      </c>
      <c r="E1173" s="46" t="s">
        <v>5186</v>
      </c>
      <c r="F1173" s="52" t="s">
        <v>1928</v>
      </c>
      <c r="G1173" s="46" t="s">
        <v>2294</v>
      </c>
      <c r="H1173" s="48">
        <v>60</v>
      </c>
      <c r="I1173" s="49">
        <v>17.38</v>
      </c>
      <c r="J1173" s="68">
        <v>0.1</v>
      </c>
      <c r="K1173" s="49">
        <f>SUM(I1173*100)/110</f>
        <v>15.8</v>
      </c>
      <c r="L1173" s="69">
        <v>0.6203</v>
      </c>
      <c r="M1173" s="58">
        <f>SUM(K1173-(K1173*L1173))</f>
        <v>5.999260000000001</v>
      </c>
      <c r="N1173" s="51">
        <f>(M1173/H1173)</f>
        <v>0.09998766666666668</v>
      </c>
      <c r="O1173" s="50" t="s">
        <v>1773</v>
      </c>
    </row>
    <row r="1174" s="1" customFormat="1" ht="13.5" thickBot="1"/>
    <row r="1175" spans="1:15" s="1" customFormat="1" ht="26.25" thickBot="1">
      <c r="A1175" s="526" t="s">
        <v>1133</v>
      </c>
      <c r="B1175" s="527"/>
      <c r="C1175" s="527"/>
      <c r="D1175" s="527"/>
      <c r="E1175" s="527"/>
      <c r="F1175" s="527"/>
      <c r="G1175" s="527"/>
      <c r="H1175" s="527"/>
      <c r="I1175" s="527"/>
      <c r="J1175" s="527"/>
      <c r="K1175" s="527"/>
      <c r="L1175" s="527"/>
      <c r="M1175" s="527"/>
      <c r="N1175" s="527"/>
      <c r="O1175" s="528"/>
    </row>
    <row r="1176" spans="1:15" s="1" customFormat="1" ht="15">
      <c r="A1176" s="92" t="s">
        <v>1134</v>
      </c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1:15" s="1" customFormat="1" ht="15.75">
      <c r="A1177" s="265" t="s">
        <v>9</v>
      </c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1:15" s="1" customFormat="1" ht="23.25">
      <c r="A1178" s="541" t="s">
        <v>244</v>
      </c>
      <c r="B1178" s="541"/>
      <c r="C1178" s="541"/>
      <c r="D1178" s="541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1:15" s="1" customFormat="1" ht="47.25">
      <c r="A1179" s="39" t="s">
        <v>2985</v>
      </c>
      <c r="B1179" s="39" t="s">
        <v>580</v>
      </c>
      <c r="C1179" s="39" t="s">
        <v>1930</v>
      </c>
      <c r="D1179" s="40" t="s">
        <v>1931</v>
      </c>
      <c r="E1179" s="40" t="s">
        <v>1932</v>
      </c>
      <c r="F1179" s="40" t="s">
        <v>719</v>
      </c>
      <c r="G1179" s="40" t="s">
        <v>2986</v>
      </c>
      <c r="H1179" s="41" t="s">
        <v>2800</v>
      </c>
      <c r="I1179" s="41" t="s">
        <v>2361</v>
      </c>
      <c r="J1179" s="41" t="s">
        <v>2987</v>
      </c>
      <c r="K1179" s="42" t="s">
        <v>4613</v>
      </c>
      <c r="L1179" s="39" t="s">
        <v>2988</v>
      </c>
      <c r="M1179" s="42" t="s">
        <v>2801</v>
      </c>
      <c r="N1179" s="42" t="s">
        <v>1933</v>
      </c>
      <c r="O1179" s="39" t="s">
        <v>1929</v>
      </c>
    </row>
    <row r="1180" spans="1:15" s="1" customFormat="1" ht="15.75">
      <c r="A1180" s="43">
        <v>66</v>
      </c>
      <c r="B1180" s="45" t="s">
        <v>1829</v>
      </c>
      <c r="C1180" s="55" t="s">
        <v>329</v>
      </c>
      <c r="D1180" s="46" t="s">
        <v>1830</v>
      </c>
      <c r="E1180" s="46" t="s">
        <v>1831</v>
      </c>
      <c r="F1180" s="46" t="s">
        <v>1135</v>
      </c>
      <c r="G1180" s="46" t="s">
        <v>1136</v>
      </c>
      <c r="H1180" s="48">
        <v>5</v>
      </c>
      <c r="I1180" s="49">
        <v>81.48</v>
      </c>
      <c r="J1180" s="68">
        <v>0.1</v>
      </c>
      <c r="K1180" s="58">
        <f>SUM(I1180*100)/110</f>
        <v>74.07272727272728</v>
      </c>
      <c r="L1180" s="69">
        <v>0.3335</v>
      </c>
      <c r="M1180" s="58">
        <f>SUM(K1180-(K1180*L1180))</f>
        <v>49.36947272727273</v>
      </c>
      <c r="N1180" s="56">
        <f>SUM(M1180/H1180)</f>
        <v>9.873894545454545</v>
      </c>
      <c r="O1180" s="50" t="s">
        <v>1771</v>
      </c>
    </row>
    <row r="1181" s="1" customFormat="1" ht="13.5" thickBot="1"/>
    <row r="1182" spans="1:15" s="1" customFormat="1" ht="26.25" thickBot="1">
      <c r="A1182" s="526" t="s">
        <v>245</v>
      </c>
      <c r="B1182" s="527"/>
      <c r="C1182" s="527"/>
      <c r="D1182" s="527"/>
      <c r="E1182" s="527"/>
      <c r="F1182" s="527"/>
      <c r="G1182" s="527"/>
      <c r="H1182" s="527"/>
      <c r="I1182" s="527"/>
      <c r="J1182" s="527"/>
      <c r="K1182" s="527"/>
      <c r="L1182" s="527"/>
      <c r="M1182" s="527"/>
      <c r="N1182" s="527"/>
      <c r="O1182" s="528"/>
    </row>
    <row r="1183" s="1" customFormat="1" ht="15">
      <c r="A1183" s="91" t="s">
        <v>1137</v>
      </c>
    </row>
    <row r="1184" spans="1:15" s="1" customFormat="1" ht="15.75">
      <c r="A1184" s="265" t="s">
        <v>10</v>
      </c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1:15" s="1" customFormat="1" ht="23.25">
      <c r="A1185" s="541" t="s">
        <v>246</v>
      </c>
      <c r="B1185" s="541"/>
      <c r="C1185" s="541"/>
      <c r="D1185" s="541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1:15" s="1" customFormat="1" ht="47.25">
      <c r="A1186" s="39" t="s">
        <v>2985</v>
      </c>
      <c r="B1186" s="39" t="s">
        <v>580</v>
      </c>
      <c r="C1186" s="39" t="s">
        <v>1930</v>
      </c>
      <c r="D1186" s="40" t="s">
        <v>1931</v>
      </c>
      <c r="E1186" s="40" t="s">
        <v>1932</v>
      </c>
      <c r="F1186" s="40" t="s">
        <v>719</v>
      </c>
      <c r="G1186" s="40" t="s">
        <v>2986</v>
      </c>
      <c r="H1186" s="41" t="s">
        <v>2800</v>
      </c>
      <c r="I1186" s="41" t="s">
        <v>2361</v>
      </c>
      <c r="J1186" s="41" t="s">
        <v>2987</v>
      </c>
      <c r="K1186" s="42" t="s">
        <v>4613</v>
      </c>
      <c r="L1186" s="39" t="s">
        <v>2988</v>
      </c>
      <c r="M1186" s="42" t="s">
        <v>2801</v>
      </c>
      <c r="N1186" s="42" t="s">
        <v>1933</v>
      </c>
      <c r="O1186" s="39" t="s">
        <v>1929</v>
      </c>
    </row>
    <row r="1187" spans="1:15" s="2" customFormat="1" ht="15.75">
      <c r="A1187" s="43">
        <v>72</v>
      </c>
      <c r="B1187" s="44" t="s">
        <v>4736</v>
      </c>
      <c r="C1187" s="55" t="s">
        <v>1138</v>
      </c>
      <c r="D1187" s="46" t="s">
        <v>5395</v>
      </c>
      <c r="E1187" s="46" t="s">
        <v>4692</v>
      </c>
      <c r="F1187" s="46" t="s">
        <v>3630</v>
      </c>
      <c r="G1187" s="46" t="s">
        <v>1139</v>
      </c>
      <c r="H1187" s="43">
        <v>30</v>
      </c>
      <c r="I1187" s="49">
        <v>1.86</v>
      </c>
      <c r="J1187" s="68">
        <v>0.1</v>
      </c>
      <c r="K1187" s="58">
        <f aca="true" t="shared" si="79" ref="K1187:K1192">SUM(I1187*100)/110</f>
        <v>1.690909090909091</v>
      </c>
      <c r="L1187" s="81">
        <v>0.50497</v>
      </c>
      <c r="M1187" s="58">
        <f aca="true" t="shared" si="80" ref="M1187:M1192">SUM(K1187-(K1187*L1187))</f>
        <v>0.8370507272727272</v>
      </c>
      <c r="N1187" s="51">
        <f aca="true" t="shared" si="81" ref="N1187:N1192">(M1187/H1187)</f>
        <v>0.027901690909090907</v>
      </c>
      <c r="O1187" s="50" t="s">
        <v>4472</v>
      </c>
    </row>
    <row r="1188" spans="1:15" s="2" customFormat="1" ht="31.5">
      <c r="A1188" s="43">
        <v>79</v>
      </c>
      <c r="B1188" s="44" t="s">
        <v>4462</v>
      </c>
      <c r="C1188" s="55" t="s">
        <v>1140</v>
      </c>
      <c r="D1188" s="46" t="s">
        <v>4463</v>
      </c>
      <c r="E1188" s="46" t="s">
        <v>4464</v>
      </c>
      <c r="F1188" s="46" t="s">
        <v>3630</v>
      </c>
      <c r="G1188" s="340" t="s">
        <v>1141</v>
      </c>
      <c r="H1188" s="43">
        <v>1</v>
      </c>
      <c r="I1188" s="49">
        <v>7.4</v>
      </c>
      <c r="J1188" s="68">
        <v>0.1</v>
      </c>
      <c r="K1188" s="58">
        <f t="shared" si="79"/>
        <v>6.7272727272727275</v>
      </c>
      <c r="L1188" s="81">
        <v>0.62838</v>
      </c>
      <c r="M1188" s="58">
        <f t="shared" si="80"/>
        <v>2.4999890909090903</v>
      </c>
      <c r="N1188" s="58">
        <f t="shared" si="81"/>
        <v>2.4999890909090903</v>
      </c>
      <c r="O1188" s="50" t="s">
        <v>1773</v>
      </c>
    </row>
    <row r="1189" spans="1:15" s="1" customFormat="1" ht="15.75">
      <c r="A1189" s="43">
        <v>80</v>
      </c>
      <c r="B1189" s="45" t="s">
        <v>3601</v>
      </c>
      <c r="C1189" s="55" t="s">
        <v>1142</v>
      </c>
      <c r="D1189" s="46" t="s">
        <v>1143</v>
      </c>
      <c r="E1189" s="46" t="s">
        <v>3602</v>
      </c>
      <c r="F1189" s="46" t="s">
        <v>3630</v>
      </c>
      <c r="G1189" s="46" t="s">
        <v>1144</v>
      </c>
      <c r="H1189" s="43">
        <v>1</v>
      </c>
      <c r="I1189" s="49">
        <v>7.15</v>
      </c>
      <c r="J1189" s="68">
        <v>0.1</v>
      </c>
      <c r="K1189" s="58">
        <f t="shared" si="79"/>
        <v>6.5</v>
      </c>
      <c r="L1189" s="81">
        <v>0.70769</v>
      </c>
      <c r="M1189" s="58">
        <f t="shared" si="80"/>
        <v>1.9000149999999998</v>
      </c>
      <c r="N1189" s="58">
        <f t="shared" si="81"/>
        <v>1.9000149999999998</v>
      </c>
      <c r="O1189" s="50" t="s">
        <v>1773</v>
      </c>
    </row>
    <row r="1190" spans="1:15" s="1" customFormat="1" ht="15.75">
      <c r="A1190" s="43">
        <v>81</v>
      </c>
      <c r="B1190" s="44" t="s">
        <v>3396</v>
      </c>
      <c r="C1190" s="55" t="s">
        <v>1145</v>
      </c>
      <c r="D1190" s="46" t="s">
        <v>3397</v>
      </c>
      <c r="E1190" s="46" t="s">
        <v>1146</v>
      </c>
      <c r="F1190" s="46" t="s">
        <v>3630</v>
      </c>
      <c r="G1190" s="46" t="s">
        <v>1147</v>
      </c>
      <c r="H1190" s="43">
        <v>1</v>
      </c>
      <c r="I1190" s="49">
        <v>5.35</v>
      </c>
      <c r="J1190" s="68">
        <v>0.1</v>
      </c>
      <c r="K1190" s="58">
        <f t="shared" si="79"/>
        <v>4.863636363636363</v>
      </c>
      <c r="L1190" s="81">
        <v>0.65047</v>
      </c>
      <c r="M1190" s="58">
        <f t="shared" si="80"/>
        <v>1.6999868181818183</v>
      </c>
      <c r="N1190" s="58">
        <f t="shared" si="81"/>
        <v>1.6999868181818183</v>
      </c>
      <c r="O1190" s="50" t="s">
        <v>1773</v>
      </c>
    </row>
    <row r="1191" spans="1:15" s="1" customFormat="1" ht="31.5">
      <c r="A1191" s="43">
        <v>771</v>
      </c>
      <c r="B1191" s="45" t="s">
        <v>2643</v>
      </c>
      <c r="C1191" s="55" t="s">
        <v>2440</v>
      </c>
      <c r="D1191" s="52" t="s">
        <v>2644</v>
      </c>
      <c r="E1191" s="46" t="s">
        <v>2645</v>
      </c>
      <c r="F1191" s="47" t="s">
        <v>3004</v>
      </c>
      <c r="G1191" s="46" t="s">
        <v>2441</v>
      </c>
      <c r="H1191" s="48">
        <v>8</v>
      </c>
      <c r="I1191" s="49">
        <v>10.38</v>
      </c>
      <c r="J1191" s="68">
        <v>0.1</v>
      </c>
      <c r="K1191" s="49">
        <f t="shared" si="79"/>
        <v>9.436363636363636</v>
      </c>
      <c r="L1191" s="69">
        <v>0.844</v>
      </c>
      <c r="M1191" s="49">
        <f t="shared" si="80"/>
        <v>1.4720727272727272</v>
      </c>
      <c r="N1191" s="51">
        <f t="shared" si="81"/>
        <v>0.1840090909090909</v>
      </c>
      <c r="O1191" s="50" t="s">
        <v>1773</v>
      </c>
    </row>
    <row r="1192" spans="1:15" s="1" customFormat="1" ht="16.5" thickBot="1">
      <c r="A1192" s="300">
        <v>1151</v>
      </c>
      <c r="B1192" s="462" t="s">
        <v>3526</v>
      </c>
      <c r="C1192" s="297" t="s">
        <v>3904</v>
      </c>
      <c r="D1192" s="298" t="s">
        <v>3527</v>
      </c>
      <c r="E1192" s="298" t="s">
        <v>3634</v>
      </c>
      <c r="F1192" s="463" t="s">
        <v>3004</v>
      </c>
      <c r="G1192" s="298" t="s">
        <v>3905</v>
      </c>
      <c r="H1192" s="300">
        <v>30</v>
      </c>
      <c r="I1192" s="466">
        <v>7.9398</v>
      </c>
      <c r="J1192" s="467">
        <v>0.1</v>
      </c>
      <c r="K1192" s="466">
        <f t="shared" si="79"/>
        <v>7.218</v>
      </c>
      <c r="L1192" s="468">
        <v>0.996</v>
      </c>
      <c r="M1192" s="469">
        <f t="shared" si="80"/>
        <v>0.028871999999999787</v>
      </c>
      <c r="N1192" s="471">
        <f t="shared" si="81"/>
        <v>0.0009623999999999929</v>
      </c>
      <c r="O1192" s="305" t="s">
        <v>4472</v>
      </c>
    </row>
    <row r="1193" spans="1:15" s="1" customFormat="1" ht="24" thickBot="1">
      <c r="A1193" s="525" t="s">
        <v>1154</v>
      </c>
      <c r="B1193" s="523"/>
      <c r="C1193" s="523"/>
      <c r="D1193" s="523"/>
      <c r="E1193" s="523"/>
      <c r="F1193" s="523"/>
      <c r="G1193" s="523"/>
      <c r="H1193" s="523"/>
      <c r="I1193" s="523"/>
      <c r="J1193" s="523"/>
      <c r="K1193" s="523"/>
      <c r="L1193" s="523"/>
      <c r="M1193" s="523"/>
      <c r="N1193" s="523"/>
      <c r="O1193" s="503"/>
    </row>
    <row r="1194" spans="1:15" s="1" customFormat="1" ht="15.75">
      <c r="A1194" s="535" t="s">
        <v>11</v>
      </c>
      <c r="B1194" s="535"/>
      <c r="C1194" s="535"/>
      <c r="D1194" s="535"/>
      <c r="E1194" s="535"/>
      <c r="F1194" s="535"/>
      <c r="G1194" s="535"/>
      <c r="H1194" s="535"/>
      <c r="I1194" s="535"/>
      <c r="J1194" s="535"/>
      <c r="K1194" s="535"/>
      <c r="L1194" s="535"/>
      <c r="M1194" s="535"/>
      <c r="N1194" s="535"/>
      <c r="O1194" s="535"/>
    </row>
    <row r="1195" spans="1:15" s="1" customFormat="1" ht="23.25">
      <c r="A1195" s="541" t="s">
        <v>246</v>
      </c>
      <c r="B1195" s="541"/>
      <c r="C1195" s="541"/>
      <c r="D1195" s="541"/>
      <c r="E1195" s="253"/>
      <c r="F1195" s="253"/>
      <c r="G1195" s="254"/>
      <c r="H1195" s="253"/>
      <c r="I1195" s="253"/>
      <c r="J1195" s="253"/>
      <c r="K1195" s="253"/>
      <c r="L1195" s="253"/>
      <c r="M1195" s="253"/>
      <c r="N1195" s="253"/>
      <c r="O1195" s="253"/>
    </row>
    <row r="1196" spans="1:15" ht="47.25">
      <c r="A1196" s="129" t="s">
        <v>735</v>
      </c>
      <c r="B1196" s="129" t="s">
        <v>580</v>
      </c>
      <c r="C1196" s="129" t="s">
        <v>1930</v>
      </c>
      <c r="D1196" s="129" t="s">
        <v>1931</v>
      </c>
      <c r="E1196" s="130" t="s">
        <v>736</v>
      </c>
      <c r="F1196" s="129" t="s">
        <v>737</v>
      </c>
      <c r="G1196" s="129" t="s">
        <v>738</v>
      </c>
      <c r="H1196" s="130" t="s">
        <v>2800</v>
      </c>
      <c r="I1196" s="130" t="s">
        <v>739</v>
      </c>
      <c r="J1196" s="129" t="s">
        <v>2987</v>
      </c>
      <c r="K1196" s="130" t="s">
        <v>740</v>
      </c>
      <c r="L1196" s="129" t="s">
        <v>2988</v>
      </c>
      <c r="M1196" s="130" t="s">
        <v>741</v>
      </c>
      <c r="N1196" s="130" t="s">
        <v>742</v>
      </c>
      <c r="O1196" s="129" t="s">
        <v>1929</v>
      </c>
    </row>
    <row r="1197" spans="1:15" ht="19.5">
      <c r="A1197" s="164" t="s">
        <v>1148</v>
      </c>
      <c r="B1197" s="132" t="s">
        <v>1149</v>
      </c>
      <c r="C1197" s="133" t="s">
        <v>1150</v>
      </c>
      <c r="D1197" s="134" t="s">
        <v>1151</v>
      </c>
      <c r="E1197" s="134" t="s">
        <v>1152</v>
      </c>
      <c r="F1197" s="135"/>
      <c r="G1197" s="129" t="s">
        <v>1153</v>
      </c>
      <c r="H1197" s="136">
        <v>60</v>
      </c>
      <c r="I1197" s="142"/>
      <c r="J1197" s="137">
        <v>0.1</v>
      </c>
      <c r="K1197" s="142"/>
      <c r="L1197" s="181">
        <v>0.56589</v>
      </c>
      <c r="M1197" s="152">
        <v>26.95197</v>
      </c>
      <c r="N1197" s="153">
        <f>SUM(M1197-(M1197*L1197))</f>
        <v>11.7001196967</v>
      </c>
      <c r="O1197" s="110" t="s">
        <v>4472</v>
      </c>
    </row>
    <row r="1198" spans="1:15" ht="19.5">
      <c r="A1198" s="164"/>
      <c r="B1198" s="132"/>
      <c r="C1198" s="133" t="s">
        <v>370</v>
      </c>
      <c r="D1198" s="134"/>
      <c r="E1198" s="134" t="s">
        <v>1231</v>
      </c>
      <c r="F1198" s="135"/>
      <c r="G1198" s="129" t="s">
        <v>371</v>
      </c>
      <c r="H1198" s="328">
        <v>28</v>
      </c>
      <c r="I1198" s="330">
        <v>24.97</v>
      </c>
      <c r="J1198" s="291">
        <v>0.1</v>
      </c>
      <c r="K1198" s="290">
        <f>SUM(I1198*100)/110</f>
        <v>22.7</v>
      </c>
      <c r="L1198" s="83">
        <v>0.50001</v>
      </c>
      <c r="M1198" s="85">
        <f>SUM(K1198-(K1198*L1198))</f>
        <v>11.349773</v>
      </c>
      <c r="N1198" s="292">
        <f>(M1198/H1198)</f>
        <v>0.40534903571428577</v>
      </c>
      <c r="O1198" s="50"/>
    </row>
    <row r="1199" s="1" customFormat="1" ht="13.5" thickBot="1"/>
    <row r="1200" spans="1:15" s="1" customFormat="1" ht="26.25" thickBot="1">
      <c r="A1200" s="526" t="s">
        <v>5461</v>
      </c>
      <c r="B1200" s="527"/>
      <c r="C1200" s="527"/>
      <c r="D1200" s="527"/>
      <c r="E1200" s="527"/>
      <c r="F1200" s="527"/>
      <c r="G1200" s="527"/>
      <c r="H1200" s="527"/>
      <c r="I1200" s="527"/>
      <c r="J1200" s="527"/>
      <c r="K1200" s="527"/>
      <c r="L1200" s="527"/>
      <c r="M1200" s="527"/>
      <c r="N1200" s="527"/>
      <c r="O1200" s="528"/>
    </row>
    <row r="1201" spans="1:14" s="1" customFormat="1" ht="15.75">
      <c r="A1201" s="91" t="s">
        <v>12</v>
      </c>
      <c r="N1201" s="78"/>
    </row>
    <row r="1202" spans="1:4" ht="23.25">
      <c r="A1202" s="541" t="s">
        <v>247</v>
      </c>
      <c r="B1202" s="541"/>
      <c r="C1202" s="541"/>
      <c r="D1202" s="541"/>
    </row>
    <row r="1203" spans="1:15" ht="47.25">
      <c r="A1203" s="39" t="s">
        <v>2985</v>
      </c>
      <c r="B1203" s="39" t="s">
        <v>580</v>
      </c>
      <c r="C1203" s="39" t="s">
        <v>1930</v>
      </c>
      <c r="D1203" s="40" t="s">
        <v>1931</v>
      </c>
      <c r="E1203" s="40" t="s">
        <v>1932</v>
      </c>
      <c r="F1203" s="40" t="s">
        <v>4276</v>
      </c>
      <c r="G1203" s="40" t="s">
        <v>2986</v>
      </c>
      <c r="H1203" s="41" t="s">
        <v>2800</v>
      </c>
      <c r="I1203" s="41" t="s">
        <v>2361</v>
      </c>
      <c r="J1203" s="41" t="s">
        <v>2987</v>
      </c>
      <c r="K1203" s="42" t="s">
        <v>4613</v>
      </c>
      <c r="L1203" s="39" t="s">
        <v>2988</v>
      </c>
      <c r="M1203" s="42" t="s">
        <v>2801</v>
      </c>
      <c r="N1203" s="42" t="s">
        <v>1933</v>
      </c>
      <c r="O1203" s="39" t="s">
        <v>1929</v>
      </c>
    </row>
    <row r="1204" spans="1:15" ht="15.75">
      <c r="A1204" s="43">
        <v>1236</v>
      </c>
      <c r="B1204" s="44" t="s">
        <v>3975</v>
      </c>
      <c r="C1204" s="55" t="s">
        <v>2094</v>
      </c>
      <c r="D1204" s="46" t="s">
        <v>3976</v>
      </c>
      <c r="E1204" s="46" t="s">
        <v>5347</v>
      </c>
      <c r="F1204" s="47" t="s">
        <v>2093</v>
      </c>
      <c r="G1204" s="46" t="s">
        <v>2096</v>
      </c>
      <c r="H1204" s="48">
        <v>1</v>
      </c>
      <c r="I1204" s="49">
        <v>180.098</v>
      </c>
      <c r="J1204" s="68">
        <v>0.1</v>
      </c>
      <c r="K1204" s="49">
        <f>SUM(I1204*100)/110</f>
        <v>163.72545454545457</v>
      </c>
      <c r="L1204" s="69">
        <v>0.5002</v>
      </c>
      <c r="M1204" s="49">
        <f>SUM(K1204-(K1204*L1204))</f>
        <v>81.8299821818182</v>
      </c>
      <c r="N1204" s="58">
        <f>(M1204/H1204)</f>
        <v>81.8299821818182</v>
      </c>
      <c r="O1204" s="50" t="s">
        <v>4472</v>
      </c>
    </row>
    <row r="1205" spans="1:15" s="1" customFormat="1" ht="16.5" thickBot="1">
      <c r="A1205" s="300">
        <v>1237</v>
      </c>
      <c r="B1205" s="461" t="s">
        <v>3975</v>
      </c>
      <c r="C1205" s="297" t="s">
        <v>2095</v>
      </c>
      <c r="D1205" s="298" t="s">
        <v>3976</v>
      </c>
      <c r="E1205" s="298" t="s">
        <v>5348</v>
      </c>
      <c r="F1205" s="463" t="s">
        <v>2093</v>
      </c>
      <c r="G1205" s="298" t="s">
        <v>2097</v>
      </c>
      <c r="H1205" s="465">
        <v>1</v>
      </c>
      <c r="I1205" s="466">
        <v>524.5732</v>
      </c>
      <c r="J1205" s="467">
        <v>0.1</v>
      </c>
      <c r="K1205" s="466">
        <f>SUM(I1205*100)/110</f>
        <v>476.88472727272733</v>
      </c>
      <c r="L1205" s="468">
        <v>0.5384</v>
      </c>
      <c r="M1205" s="466">
        <f>SUM(K1205-(K1205*L1205))</f>
        <v>220.12999010909095</v>
      </c>
      <c r="N1205" s="469">
        <f>(M1205/H1205)</f>
        <v>220.12999010909095</v>
      </c>
      <c r="O1205" s="305" t="s">
        <v>4472</v>
      </c>
    </row>
    <row r="1206" spans="1:15" s="1" customFormat="1" ht="24" thickBot="1">
      <c r="A1206" s="525" t="s">
        <v>1159</v>
      </c>
      <c r="B1206" s="523"/>
      <c r="C1206" s="523"/>
      <c r="D1206" s="523"/>
      <c r="E1206" s="523"/>
      <c r="F1206" s="523"/>
      <c r="G1206" s="523"/>
      <c r="H1206" s="523"/>
      <c r="I1206" s="523"/>
      <c r="J1206" s="523"/>
      <c r="K1206" s="523"/>
      <c r="L1206" s="523"/>
      <c r="M1206" s="523"/>
      <c r="N1206" s="523"/>
      <c r="O1206" s="503"/>
    </row>
    <row r="1207" spans="1:15" ht="15.75">
      <c r="A1207" s="20" t="s">
        <v>13</v>
      </c>
      <c r="B1207" s="253"/>
      <c r="C1207" s="253"/>
      <c r="D1207" s="253"/>
      <c r="E1207" s="253"/>
      <c r="F1207" s="253"/>
      <c r="G1207" s="253"/>
      <c r="H1207" s="253"/>
      <c r="I1207" s="253"/>
      <c r="J1207" s="253"/>
      <c r="K1207" s="253"/>
      <c r="L1207" s="253"/>
      <c r="M1207" s="253"/>
      <c r="N1207" s="20"/>
      <c r="O1207" s="253"/>
    </row>
    <row r="1208" spans="1:15" ht="23.25">
      <c r="A1208" s="541" t="s">
        <v>247</v>
      </c>
      <c r="B1208" s="541"/>
      <c r="C1208" s="541"/>
      <c r="D1208" s="541"/>
      <c r="E1208" s="253"/>
      <c r="F1208" s="253"/>
      <c r="G1208" s="253"/>
      <c r="H1208" s="253"/>
      <c r="I1208" s="253"/>
      <c r="J1208" s="253"/>
      <c r="K1208" s="253"/>
      <c r="L1208" s="253"/>
      <c r="M1208" s="253"/>
      <c r="N1208" s="20"/>
      <c r="O1208" s="253"/>
    </row>
    <row r="1209" spans="1:15" s="1" customFormat="1" ht="47.25">
      <c r="A1209" s="129" t="s">
        <v>735</v>
      </c>
      <c r="B1209" s="129" t="s">
        <v>580</v>
      </c>
      <c r="C1209" s="129" t="s">
        <v>1930</v>
      </c>
      <c r="D1209" s="129" t="s">
        <v>1931</v>
      </c>
      <c r="E1209" s="130" t="s">
        <v>736</v>
      </c>
      <c r="F1209" s="129" t="s">
        <v>737</v>
      </c>
      <c r="G1209" s="129" t="s">
        <v>738</v>
      </c>
      <c r="H1209" s="130" t="s">
        <v>2800</v>
      </c>
      <c r="I1209" s="130" t="s">
        <v>739</v>
      </c>
      <c r="J1209" s="129" t="s">
        <v>2987</v>
      </c>
      <c r="K1209" s="130" t="s">
        <v>740</v>
      </c>
      <c r="L1209" s="129" t="s">
        <v>2988</v>
      </c>
      <c r="M1209" s="130" t="s">
        <v>741</v>
      </c>
      <c r="N1209" s="130" t="s">
        <v>742</v>
      </c>
      <c r="O1209" s="129" t="s">
        <v>1929</v>
      </c>
    </row>
    <row r="1210" spans="1:15" s="4" customFormat="1" ht="19.5">
      <c r="A1210" s="151" t="s">
        <v>1155</v>
      </c>
      <c r="B1210" s="158" t="s">
        <v>812</v>
      </c>
      <c r="C1210" s="159" t="s">
        <v>1156</v>
      </c>
      <c r="D1210" s="158" t="s">
        <v>814</v>
      </c>
      <c r="E1210" s="158" t="s">
        <v>1157</v>
      </c>
      <c r="F1210" s="135"/>
      <c r="G1210" s="129" t="s">
        <v>1158</v>
      </c>
      <c r="H1210" s="168">
        <v>2</v>
      </c>
      <c r="I1210" s="169"/>
      <c r="J1210" s="170">
        <v>0.1</v>
      </c>
      <c r="K1210" s="171">
        <v>701.31</v>
      </c>
      <c r="L1210" s="109">
        <v>0.5</v>
      </c>
      <c r="M1210" s="108">
        <f>SUM(K1210)-(K1210*L1210)</f>
        <v>350.655</v>
      </c>
      <c r="N1210" s="271">
        <f>SUM(M1210/H1210)</f>
        <v>175.3275</v>
      </c>
      <c r="O1210" s="110" t="s">
        <v>1771</v>
      </c>
    </row>
    <row r="1211" spans="1:15" s="4" customFormat="1" ht="16.5" thickBot="1">
      <c r="A1211" s="6"/>
      <c r="B1211" s="9"/>
      <c r="C1211" s="12"/>
      <c r="D1211" s="8"/>
      <c r="E1211" s="8"/>
      <c r="F1211" s="10"/>
      <c r="G1211" s="8"/>
      <c r="H1211" s="17"/>
      <c r="I1211" s="18"/>
      <c r="J1211" s="36"/>
      <c r="K1211" s="30"/>
      <c r="L1211" s="37"/>
      <c r="M1211" s="32"/>
      <c r="N1211" s="32"/>
      <c r="O1211" s="7"/>
    </row>
    <row r="1212" spans="1:15" s="4" customFormat="1" ht="26.25" thickBot="1">
      <c r="A1212" s="526" t="s">
        <v>2081</v>
      </c>
      <c r="B1212" s="527"/>
      <c r="C1212" s="527"/>
      <c r="D1212" s="527"/>
      <c r="E1212" s="527"/>
      <c r="F1212" s="527"/>
      <c r="G1212" s="527"/>
      <c r="H1212" s="527"/>
      <c r="I1212" s="527"/>
      <c r="J1212" s="527"/>
      <c r="K1212" s="527"/>
      <c r="L1212" s="527"/>
      <c r="M1212" s="527"/>
      <c r="N1212" s="527"/>
      <c r="O1212" s="528"/>
    </row>
    <row r="1213" ht="15.75">
      <c r="A1213" s="91" t="s">
        <v>368</v>
      </c>
    </row>
    <row r="1214" spans="1:4" ht="23.25">
      <c r="A1214" s="541" t="s">
        <v>248</v>
      </c>
      <c r="B1214" s="541"/>
      <c r="C1214" s="541"/>
      <c r="D1214" s="541"/>
    </row>
    <row r="1215" spans="1:15" ht="47.25">
      <c r="A1215" s="39" t="s">
        <v>2985</v>
      </c>
      <c r="B1215" s="39" t="s">
        <v>580</v>
      </c>
      <c r="C1215" s="39" t="s">
        <v>1930</v>
      </c>
      <c r="D1215" s="40" t="s">
        <v>1931</v>
      </c>
      <c r="E1215" s="40" t="s">
        <v>1932</v>
      </c>
      <c r="F1215" s="40" t="s">
        <v>4276</v>
      </c>
      <c r="G1215" s="40" t="s">
        <v>2986</v>
      </c>
      <c r="H1215" s="41" t="s">
        <v>2800</v>
      </c>
      <c r="I1215" s="41" t="s">
        <v>2361</v>
      </c>
      <c r="J1215" s="41" t="s">
        <v>2987</v>
      </c>
      <c r="K1215" s="42" t="s">
        <v>4613</v>
      </c>
      <c r="L1215" s="39" t="s">
        <v>2988</v>
      </c>
      <c r="M1215" s="42" t="s">
        <v>2801</v>
      </c>
      <c r="N1215" s="42" t="s">
        <v>1933</v>
      </c>
      <c r="O1215" s="39" t="s">
        <v>1929</v>
      </c>
    </row>
    <row r="1216" spans="1:15" s="1" customFormat="1" ht="31.5">
      <c r="A1216" s="43">
        <v>846</v>
      </c>
      <c r="B1216" s="44" t="s">
        <v>3807</v>
      </c>
      <c r="C1216" s="45" t="s">
        <v>3319</v>
      </c>
      <c r="D1216" s="46" t="s">
        <v>3808</v>
      </c>
      <c r="E1216" s="46" t="s">
        <v>3137</v>
      </c>
      <c r="F1216" s="47" t="s">
        <v>2295</v>
      </c>
      <c r="G1216" s="93" t="s">
        <v>4017</v>
      </c>
      <c r="H1216" s="43">
        <v>10</v>
      </c>
      <c r="I1216" s="43" t="s">
        <v>5604</v>
      </c>
      <c r="J1216" s="68">
        <v>0.1</v>
      </c>
      <c r="K1216" s="166" t="s">
        <v>369</v>
      </c>
      <c r="L1216" s="43"/>
      <c r="M1216" s="49"/>
      <c r="N1216" s="51"/>
      <c r="O1216" s="50"/>
    </row>
    <row r="1217" spans="1:15" ht="15.75">
      <c r="A1217" s="6"/>
      <c r="B1217" s="9"/>
      <c r="C1217" s="23"/>
      <c r="D1217" s="8"/>
      <c r="E1217" s="8"/>
      <c r="F1217" s="10"/>
      <c r="G1217" s="28"/>
      <c r="H1217" s="29"/>
      <c r="I1217" s="18"/>
      <c r="J1217" s="36"/>
      <c r="K1217" s="30"/>
      <c r="L1217" s="37"/>
      <c r="M1217" s="32"/>
      <c r="N1217" s="32"/>
      <c r="O1217" s="7"/>
    </row>
    <row r="1218" spans="1:15" s="1" customFormat="1" ht="16.5" thickBot="1">
      <c r="A1218" s="6"/>
      <c r="B1218" s="9"/>
      <c r="C1218" s="23"/>
      <c r="D1218" s="8"/>
      <c r="E1218" s="8"/>
      <c r="F1218" s="10"/>
      <c r="G1218" s="28"/>
      <c r="H1218" s="29"/>
      <c r="I1218" s="18"/>
      <c r="J1218" s="36"/>
      <c r="K1218" s="30"/>
      <c r="L1218" s="37"/>
      <c r="M1218" s="32"/>
      <c r="N1218" s="32"/>
      <c r="O1218" s="7"/>
    </row>
    <row r="1219" spans="1:15" s="1" customFormat="1" ht="26.25" thickBot="1">
      <c r="A1219" s="526" t="s">
        <v>152</v>
      </c>
      <c r="B1219" s="527"/>
      <c r="C1219" s="527"/>
      <c r="D1219" s="527"/>
      <c r="E1219" s="527"/>
      <c r="F1219" s="527"/>
      <c r="G1219" s="527"/>
      <c r="H1219" s="527"/>
      <c r="I1219" s="527"/>
      <c r="J1219" s="527"/>
      <c r="K1219" s="527"/>
      <c r="L1219" s="527"/>
      <c r="M1219" s="527"/>
      <c r="N1219" s="527"/>
      <c r="O1219" s="528"/>
    </row>
    <row r="1220" spans="1:15" s="4" customFormat="1" ht="15.75">
      <c r="A1220" s="91" t="s">
        <v>14</v>
      </c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78"/>
      <c r="O1220" s="1"/>
    </row>
    <row r="1221" spans="1:15" s="16" customFormat="1" ht="23.25">
      <c r="A1221" s="541" t="s">
        <v>249</v>
      </c>
      <c r="B1221" s="541"/>
      <c r="C1221" s="541"/>
      <c r="D1221" s="541"/>
      <c r="E1221" s="1"/>
      <c r="F1221" s="1"/>
      <c r="G1221" s="1"/>
      <c r="H1221" s="1"/>
      <c r="I1221" s="1"/>
      <c r="J1221" s="1"/>
      <c r="K1221" s="1"/>
      <c r="L1221" s="1"/>
      <c r="M1221" s="1"/>
      <c r="N1221" s="78"/>
      <c r="O1221" s="1"/>
    </row>
    <row r="1222" spans="1:15" s="4" customFormat="1" ht="47.25">
      <c r="A1222" s="39" t="s">
        <v>2985</v>
      </c>
      <c r="B1222" s="39" t="s">
        <v>580</v>
      </c>
      <c r="C1222" s="39" t="s">
        <v>1930</v>
      </c>
      <c r="D1222" s="40" t="s">
        <v>1931</v>
      </c>
      <c r="E1222" s="40" t="s">
        <v>1932</v>
      </c>
      <c r="F1222" s="40" t="s">
        <v>4276</v>
      </c>
      <c r="G1222" s="40" t="s">
        <v>2986</v>
      </c>
      <c r="H1222" s="41" t="s">
        <v>2800</v>
      </c>
      <c r="I1222" s="41" t="s">
        <v>2361</v>
      </c>
      <c r="J1222" s="41" t="s">
        <v>2987</v>
      </c>
      <c r="K1222" s="42" t="s">
        <v>4613</v>
      </c>
      <c r="L1222" s="39" t="s">
        <v>2988</v>
      </c>
      <c r="M1222" s="42" t="s">
        <v>2801</v>
      </c>
      <c r="N1222" s="42" t="s">
        <v>1933</v>
      </c>
      <c r="O1222" s="39" t="s">
        <v>1929</v>
      </c>
    </row>
    <row r="1223" spans="1:15" s="4" customFormat="1" ht="31.5">
      <c r="A1223" s="43">
        <v>1139</v>
      </c>
      <c r="B1223" s="45" t="s">
        <v>3648</v>
      </c>
      <c r="C1223" s="55" t="s">
        <v>4906</v>
      </c>
      <c r="D1223" s="46" t="s">
        <v>3649</v>
      </c>
      <c r="E1223" s="46" t="s">
        <v>2317</v>
      </c>
      <c r="F1223" s="47" t="s">
        <v>2098</v>
      </c>
      <c r="G1223" s="46" t="s">
        <v>2354</v>
      </c>
      <c r="H1223" s="43">
        <v>3</v>
      </c>
      <c r="I1223" s="49">
        <v>135.96232</v>
      </c>
      <c r="J1223" s="68">
        <v>0.1</v>
      </c>
      <c r="K1223" s="49">
        <f>SUM(I1223*100)/110</f>
        <v>123.6021090909091</v>
      </c>
      <c r="L1223" s="69">
        <v>0.8538</v>
      </c>
      <c r="M1223" s="51">
        <f>SUM(K1223-(K1223*L1223))</f>
        <v>18.07062834909091</v>
      </c>
      <c r="N1223" s="51">
        <f>(M1223/H1223)</f>
        <v>6.023542783030304</v>
      </c>
      <c r="O1223" s="50" t="s">
        <v>1771</v>
      </c>
    </row>
    <row r="1224" spans="1:15" s="4" customFormat="1" ht="16.5" thickBot="1">
      <c r="A1224" s="6"/>
      <c r="B1224" s="11"/>
      <c r="C1224" s="12"/>
      <c r="D1224" s="8"/>
      <c r="E1224" s="8"/>
      <c r="F1224" s="10"/>
      <c r="G1224" s="8"/>
      <c r="H1224" s="20"/>
      <c r="I1224" s="30"/>
      <c r="J1224" s="36"/>
      <c r="K1224" s="30"/>
      <c r="L1224" s="37"/>
      <c r="M1224" s="30"/>
      <c r="N1224" s="31"/>
      <c r="O1224" s="7"/>
    </row>
    <row r="1225" spans="1:15" s="1" customFormat="1" ht="26.25" thickBot="1">
      <c r="A1225" s="526" t="s">
        <v>4733</v>
      </c>
      <c r="B1225" s="527"/>
      <c r="C1225" s="527"/>
      <c r="D1225" s="527"/>
      <c r="E1225" s="527"/>
      <c r="F1225" s="527"/>
      <c r="G1225" s="527"/>
      <c r="H1225" s="527"/>
      <c r="I1225" s="527"/>
      <c r="J1225" s="527"/>
      <c r="K1225" s="527"/>
      <c r="L1225" s="527"/>
      <c r="M1225" s="527"/>
      <c r="N1225" s="527"/>
      <c r="O1225" s="528"/>
    </row>
    <row r="1226" spans="1:14" s="1" customFormat="1" ht="15">
      <c r="A1226" s="248" t="s">
        <v>2047</v>
      </c>
      <c r="N1226" s="78"/>
    </row>
    <row r="1227" spans="1:15" s="2" customFormat="1" ht="15.75">
      <c r="A1227" s="259" t="s">
        <v>416</v>
      </c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78"/>
      <c r="O1227" s="1"/>
    </row>
    <row r="1228" spans="1:14" s="1" customFormat="1" ht="23.25">
      <c r="A1228" s="541" t="s">
        <v>250</v>
      </c>
      <c r="B1228" s="541"/>
      <c r="C1228" s="541"/>
      <c r="D1228" s="541"/>
      <c r="N1228" s="78"/>
    </row>
    <row r="1229" spans="1:15" s="4" customFormat="1" ht="47.25">
      <c r="A1229" s="39" t="s">
        <v>2985</v>
      </c>
      <c r="B1229" s="39" t="s">
        <v>580</v>
      </c>
      <c r="C1229" s="39" t="s">
        <v>1930</v>
      </c>
      <c r="D1229" s="40" t="s">
        <v>1931</v>
      </c>
      <c r="E1229" s="40" t="s">
        <v>1932</v>
      </c>
      <c r="F1229" s="40" t="s">
        <v>4276</v>
      </c>
      <c r="G1229" s="40" t="s">
        <v>2986</v>
      </c>
      <c r="H1229" s="41" t="s">
        <v>2800</v>
      </c>
      <c r="I1229" s="41" t="s">
        <v>2361</v>
      </c>
      <c r="J1229" s="41" t="s">
        <v>2987</v>
      </c>
      <c r="K1229" s="42" t="s">
        <v>4613</v>
      </c>
      <c r="L1229" s="39" t="s">
        <v>2988</v>
      </c>
      <c r="M1229" s="42" t="s">
        <v>2801</v>
      </c>
      <c r="N1229" s="42" t="s">
        <v>1933</v>
      </c>
      <c r="O1229" s="39" t="s">
        <v>1929</v>
      </c>
    </row>
    <row r="1230" spans="1:15" s="4" customFormat="1" ht="31.5">
      <c r="A1230" s="43">
        <v>402</v>
      </c>
      <c r="B1230" s="45" t="s">
        <v>3926</v>
      </c>
      <c r="C1230" s="55" t="s">
        <v>4505</v>
      </c>
      <c r="D1230" s="46" t="s">
        <v>3927</v>
      </c>
      <c r="E1230" s="46" t="s">
        <v>5520</v>
      </c>
      <c r="F1230" s="46" t="s">
        <v>1839</v>
      </c>
      <c r="G1230" s="47" t="s">
        <v>4506</v>
      </c>
      <c r="H1230" s="48">
        <v>50</v>
      </c>
      <c r="I1230" s="49">
        <v>5.87</v>
      </c>
      <c r="J1230" s="68">
        <v>0.1</v>
      </c>
      <c r="K1230" s="49">
        <f aca="true" t="shared" si="82" ref="K1230:K1247">SUM(I1230*100)/110</f>
        <v>5.336363636363636</v>
      </c>
      <c r="L1230" s="69">
        <v>0.9081</v>
      </c>
      <c r="M1230" s="49">
        <f>SUM(K1230-(K1230*L1230))</f>
        <v>0.4904118181818182</v>
      </c>
      <c r="N1230" s="51">
        <f aca="true" t="shared" si="83" ref="N1230:N1244">(M1230/H1230)</f>
        <v>0.009808236363636364</v>
      </c>
      <c r="O1230" s="50" t="s">
        <v>4472</v>
      </c>
    </row>
    <row r="1231" spans="1:15" s="2" customFormat="1" ht="31.5">
      <c r="A1231" s="43">
        <v>546</v>
      </c>
      <c r="B1231" s="44" t="s">
        <v>2780</v>
      </c>
      <c r="C1231" s="55" t="s">
        <v>3859</v>
      </c>
      <c r="D1231" s="46" t="s">
        <v>2781</v>
      </c>
      <c r="E1231" s="46" t="s">
        <v>4946</v>
      </c>
      <c r="F1231" s="47" t="s">
        <v>1839</v>
      </c>
      <c r="G1231" s="124" t="s">
        <v>3787</v>
      </c>
      <c r="H1231" s="43">
        <v>1</v>
      </c>
      <c r="I1231" s="290">
        <v>10.29</v>
      </c>
      <c r="J1231" s="291">
        <v>0.1</v>
      </c>
      <c r="K1231" s="85">
        <f t="shared" si="82"/>
        <v>9.354545454545455</v>
      </c>
      <c r="L1231" s="83">
        <v>0.5008</v>
      </c>
      <c r="M1231" s="290">
        <f>SUM(K1231-(K1231*L1231))</f>
        <v>4.6697890909090916</v>
      </c>
      <c r="N1231" s="292">
        <f t="shared" si="83"/>
        <v>4.6697890909090916</v>
      </c>
      <c r="O1231" s="50" t="s">
        <v>4472</v>
      </c>
    </row>
    <row r="1232" spans="1:15" ht="31.5">
      <c r="A1232" s="43">
        <v>847</v>
      </c>
      <c r="B1232" s="45" t="s">
        <v>4294</v>
      </c>
      <c r="C1232" s="55" t="s">
        <v>5242</v>
      </c>
      <c r="D1232" s="46" t="s">
        <v>4295</v>
      </c>
      <c r="E1232" s="46" t="s">
        <v>5321</v>
      </c>
      <c r="F1232" s="46" t="s">
        <v>1839</v>
      </c>
      <c r="G1232" s="46" t="s">
        <v>5243</v>
      </c>
      <c r="H1232" s="48">
        <v>1</v>
      </c>
      <c r="I1232" s="49">
        <v>8.06</v>
      </c>
      <c r="J1232" s="68">
        <v>0.1</v>
      </c>
      <c r="K1232" s="49">
        <f t="shared" si="82"/>
        <v>7.327272727272727</v>
      </c>
      <c r="L1232" s="69">
        <v>0.5005</v>
      </c>
      <c r="M1232" s="49">
        <f>SUM(K1232-(K1232*L1232))</f>
        <v>3.6599727272727276</v>
      </c>
      <c r="N1232" s="58">
        <f t="shared" si="83"/>
        <v>3.6599727272727276</v>
      </c>
      <c r="O1232" s="50" t="s">
        <v>1773</v>
      </c>
    </row>
    <row r="1233" spans="1:15" s="4" customFormat="1" ht="31.5">
      <c r="A1233" s="43">
        <v>880</v>
      </c>
      <c r="B1233" s="44" t="s">
        <v>1802</v>
      </c>
      <c r="C1233" s="55" t="s">
        <v>5244</v>
      </c>
      <c r="D1233" s="46" t="s">
        <v>1803</v>
      </c>
      <c r="E1233" s="46" t="s">
        <v>3003</v>
      </c>
      <c r="F1233" s="46" t="s">
        <v>1839</v>
      </c>
      <c r="G1233" s="93" t="s">
        <v>5245</v>
      </c>
      <c r="H1233" s="43">
        <v>6</v>
      </c>
      <c r="I1233" s="49">
        <v>1.55</v>
      </c>
      <c r="J1233" s="68">
        <v>0.1</v>
      </c>
      <c r="K1233" s="49">
        <f t="shared" si="82"/>
        <v>1.4090909090909092</v>
      </c>
      <c r="L1233" s="69">
        <v>0.5103</v>
      </c>
      <c r="M1233" s="58">
        <v>0.69</v>
      </c>
      <c r="N1233" s="51">
        <f t="shared" si="83"/>
        <v>0.11499999999999999</v>
      </c>
      <c r="O1233" s="50" t="s">
        <v>4472</v>
      </c>
    </row>
    <row r="1234" spans="1:15" s="4" customFormat="1" ht="31.5">
      <c r="A1234" s="43">
        <v>1092</v>
      </c>
      <c r="B1234" s="45" t="s">
        <v>5291</v>
      </c>
      <c r="C1234" s="55" t="s">
        <v>5246</v>
      </c>
      <c r="D1234" s="46" t="s">
        <v>5292</v>
      </c>
      <c r="E1234" s="46" t="s">
        <v>5690</v>
      </c>
      <c r="F1234" s="47" t="s">
        <v>1839</v>
      </c>
      <c r="G1234" s="46" t="s">
        <v>5248</v>
      </c>
      <c r="H1234" s="48">
        <v>20</v>
      </c>
      <c r="I1234" s="49">
        <v>3.2</v>
      </c>
      <c r="J1234" s="68">
        <v>0.1</v>
      </c>
      <c r="K1234" s="49">
        <f t="shared" si="82"/>
        <v>2.909090909090909</v>
      </c>
      <c r="L1234" s="69">
        <v>0.5015</v>
      </c>
      <c r="M1234" s="58">
        <v>1.45</v>
      </c>
      <c r="N1234" s="51">
        <f t="shared" si="83"/>
        <v>0.0725</v>
      </c>
      <c r="O1234" s="50" t="s">
        <v>4472</v>
      </c>
    </row>
    <row r="1235" spans="1:15" s="4" customFormat="1" ht="31.5">
      <c r="A1235" s="43">
        <v>1093</v>
      </c>
      <c r="B1235" s="45" t="s">
        <v>5291</v>
      </c>
      <c r="C1235" s="55" t="s">
        <v>5247</v>
      </c>
      <c r="D1235" s="46" t="s">
        <v>5292</v>
      </c>
      <c r="E1235" s="46" t="s">
        <v>5293</v>
      </c>
      <c r="F1235" s="47" t="s">
        <v>1839</v>
      </c>
      <c r="G1235" s="46" t="s">
        <v>5249</v>
      </c>
      <c r="H1235" s="48">
        <v>3</v>
      </c>
      <c r="I1235" s="290">
        <v>3.47</v>
      </c>
      <c r="J1235" s="291">
        <v>0.1</v>
      </c>
      <c r="K1235" s="290">
        <f t="shared" si="82"/>
        <v>3.1545454545454548</v>
      </c>
      <c r="L1235" s="83">
        <v>0.5055</v>
      </c>
      <c r="M1235" s="85">
        <f aca="true" t="shared" si="84" ref="M1235:M1247">SUM(K1235-(K1235*L1235))</f>
        <v>1.5599227272727276</v>
      </c>
      <c r="N1235" s="292">
        <v>0.51997</v>
      </c>
      <c r="O1235" s="50" t="s">
        <v>4472</v>
      </c>
    </row>
    <row r="1236" spans="1:21" s="1" customFormat="1" ht="31.5">
      <c r="A1236" s="43">
        <v>389</v>
      </c>
      <c r="B1236" s="44" t="s">
        <v>2836</v>
      </c>
      <c r="C1236" s="55" t="s">
        <v>4503</v>
      </c>
      <c r="D1236" s="46" t="s">
        <v>5406</v>
      </c>
      <c r="E1236" s="46" t="s">
        <v>5408</v>
      </c>
      <c r="F1236" s="47" t="s">
        <v>1839</v>
      </c>
      <c r="G1236" s="47" t="s">
        <v>4504</v>
      </c>
      <c r="H1236" s="48">
        <v>30</v>
      </c>
      <c r="I1236" s="125">
        <v>12.5691</v>
      </c>
      <c r="J1236" s="68">
        <v>0.1</v>
      </c>
      <c r="K1236" s="49">
        <f t="shared" si="82"/>
        <v>11.426454545454547</v>
      </c>
      <c r="L1236" s="69">
        <v>0.5102</v>
      </c>
      <c r="M1236" s="49">
        <f t="shared" si="84"/>
        <v>5.596677436363637</v>
      </c>
      <c r="N1236" s="54">
        <f t="shared" si="83"/>
        <v>0.1865559145454546</v>
      </c>
      <c r="O1236" s="50" t="s">
        <v>4472</v>
      </c>
      <c r="P1236" s="4"/>
      <c r="Q1236" s="4"/>
      <c r="R1236" s="4"/>
      <c r="S1236" s="4"/>
      <c r="T1236" s="4"/>
      <c r="U1236" s="4"/>
    </row>
    <row r="1237" spans="1:15" ht="31.5">
      <c r="A1237" s="43">
        <v>691</v>
      </c>
      <c r="B1237" s="45" t="s">
        <v>2729</v>
      </c>
      <c r="C1237" s="55" t="s">
        <v>5236</v>
      </c>
      <c r="D1237" s="46" t="s">
        <v>2730</v>
      </c>
      <c r="E1237" s="46" t="s">
        <v>3566</v>
      </c>
      <c r="F1237" s="46" t="s">
        <v>1839</v>
      </c>
      <c r="G1237" s="47" t="s">
        <v>5237</v>
      </c>
      <c r="H1237" s="48">
        <v>30</v>
      </c>
      <c r="I1237" s="49">
        <v>17.2393</v>
      </c>
      <c r="J1237" s="68">
        <v>0.1</v>
      </c>
      <c r="K1237" s="58">
        <f t="shared" si="82"/>
        <v>15.67209090909091</v>
      </c>
      <c r="L1237" s="69">
        <v>0.5007</v>
      </c>
      <c r="M1237" s="49">
        <f t="shared" si="84"/>
        <v>7.825074990909091</v>
      </c>
      <c r="N1237" s="54">
        <f t="shared" si="83"/>
        <v>0.260835833030303</v>
      </c>
      <c r="O1237" s="50" t="s">
        <v>4472</v>
      </c>
    </row>
    <row r="1238" spans="1:15" ht="31.5">
      <c r="A1238" s="43">
        <v>687</v>
      </c>
      <c r="B1238" s="45" t="s">
        <v>3189</v>
      </c>
      <c r="C1238" s="55" t="s">
        <v>4042</v>
      </c>
      <c r="D1238" s="46" t="s">
        <v>2727</v>
      </c>
      <c r="E1238" s="46" t="s">
        <v>5193</v>
      </c>
      <c r="F1238" s="46" t="s">
        <v>1839</v>
      </c>
      <c r="G1238" s="47" t="s">
        <v>4044</v>
      </c>
      <c r="H1238" s="48">
        <v>10</v>
      </c>
      <c r="I1238" s="49">
        <v>3.59</v>
      </c>
      <c r="J1238" s="68">
        <v>0.1</v>
      </c>
      <c r="K1238" s="58">
        <f t="shared" si="82"/>
        <v>3.2636363636363637</v>
      </c>
      <c r="L1238" s="69">
        <v>0.5052</v>
      </c>
      <c r="M1238" s="49">
        <f t="shared" si="84"/>
        <v>1.614847272727273</v>
      </c>
      <c r="N1238" s="54">
        <f t="shared" si="83"/>
        <v>0.16148472727272728</v>
      </c>
      <c r="O1238" s="50" t="s">
        <v>4472</v>
      </c>
    </row>
    <row r="1239" spans="1:15" ht="31.5">
      <c r="A1239" s="43">
        <v>686</v>
      </c>
      <c r="B1239" s="45" t="s">
        <v>3189</v>
      </c>
      <c r="C1239" s="55" t="s">
        <v>3860</v>
      </c>
      <c r="D1239" s="46" t="s">
        <v>2727</v>
      </c>
      <c r="E1239" s="46" t="s">
        <v>5342</v>
      </c>
      <c r="F1239" s="46" t="s">
        <v>1839</v>
      </c>
      <c r="G1239" s="47" t="s">
        <v>4043</v>
      </c>
      <c r="H1239" s="48">
        <v>40</v>
      </c>
      <c r="I1239" s="49">
        <v>4.959</v>
      </c>
      <c r="J1239" s="68">
        <v>0.1</v>
      </c>
      <c r="K1239" s="58">
        <f t="shared" si="82"/>
        <v>4.508181818181818</v>
      </c>
      <c r="L1239" s="69">
        <v>0.51</v>
      </c>
      <c r="M1239" s="49">
        <f t="shared" si="84"/>
        <v>2.209009090909091</v>
      </c>
      <c r="N1239" s="54">
        <f t="shared" si="83"/>
        <v>0.05522522727272727</v>
      </c>
      <c r="O1239" s="50" t="s">
        <v>4472</v>
      </c>
    </row>
    <row r="1240" spans="1:15" s="1" customFormat="1" ht="31.5">
      <c r="A1240" s="43">
        <v>307</v>
      </c>
      <c r="B1240" s="44" t="s">
        <v>2059</v>
      </c>
      <c r="C1240" s="45" t="s">
        <v>3256</v>
      </c>
      <c r="D1240" s="46" t="s">
        <v>2060</v>
      </c>
      <c r="E1240" s="46" t="s">
        <v>3332</v>
      </c>
      <c r="F1240" s="47" t="s">
        <v>1839</v>
      </c>
      <c r="G1240" s="72" t="s">
        <v>4500</v>
      </c>
      <c r="H1240" s="43">
        <v>25</v>
      </c>
      <c r="I1240" s="49">
        <v>1.03</v>
      </c>
      <c r="J1240" s="68">
        <v>0.1</v>
      </c>
      <c r="K1240" s="49">
        <f>SUM(I1240*100)/110</f>
        <v>0.9363636363636364</v>
      </c>
      <c r="L1240" s="69">
        <v>0.51</v>
      </c>
      <c r="M1240" s="49">
        <f>SUM(K1240-(K1240*L1240))</f>
        <v>0.45881818181818185</v>
      </c>
      <c r="N1240" s="54">
        <f>(M1240/H1240)</f>
        <v>0.018352727272727274</v>
      </c>
      <c r="O1240" s="50" t="s">
        <v>4472</v>
      </c>
    </row>
    <row r="1241" spans="1:15" s="4" customFormat="1" ht="31.5">
      <c r="A1241" s="43">
        <v>308</v>
      </c>
      <c r="B1241" s="44" t="s">
        <v>2059</v>
      </c>
      <c r="C1241" s="45" t="s">
        <v>3257</v>
      </c>
      <c r="D1241" s="46" t="s">
        <v>2060</v>
      </c>
      <c r="E1241" s="46" t="s">
        <v>4692</v>
      </c>
      <c r="F1241" s="47" t="s">
        <v>1839</v>
      </c>
      <c r="G1241" s="72" t="s">
        <v>4502</v>
      </c>
      <c r="H1241" s="43">
        <v>20</v>
      </c>
      <c r="I1241" s="49">
        <v>2.0495</v>
      </c>
      <c r="J1241" s="68">
        <v>0.1</v>
      </c>
      <c r="K1241" s="49">
        <f t="shared" si="82"/>
        <v>1.8631818181818183</v>
      </c>
      <c r="L1241" s="69">
        <v>0.51</v>
      </c>
      <c r="M1241" s="49">
        <f t="shared" si="84"/>
        <v>0.9129590909090909</v>
      </c>
      <c r="N1241" s="54">
        <f t="shared" si="83"/>
        <v>0.04564795454545455</v>
      </c>
      <c r="O1241" s="50" t="s">
        <v>1773</v>
      </c>
    </row>
    <row r="1242" spans="1:15" s="4" customFormat="1" ht="31.5">
      <c r="A1242" s="43">
        <v>310</v>
      </c>
      <c r="B1242" s="44" t="s">
        <v>2059</v>
      </c>
      <c r="C1242" s="45" t="s">
        <v>2842</v>
      </c>
      <c r="D1242" s="46" t="s">
        <v>2060</v>
      </c>
      <c r="E1242" s="46" t="s">
        <v>2061</v>
      </c>
      <c r="F1242" s="47" t="s">
        <v>1839</v>
      </c>
      <c r="G1242" s="72" t="s">
        <v>4501</v>
      </c>
      <c r="H1242" s="43">
        <v>1</v>
      </c>
      <c r="I1242" s="290">
        <v>1.19</v>
      </c>
      <c r="J1242" s="291">
        <v>0.1</v>
      </c>
      <c r="K1242" s="290">
        <f t="shared" si="82"/>
        <v>1.0818181818181818</v>
      </c>
      <c r="L1242" s="83">
        <v>0.5286</v>
      </c>
      <c r="M1242" s="290">
        <f t="shared" si="84"/>
        <v>0.5099690909090909</v>
      </c>
      <c r="N1242" s="336">
        <f t="shared" si="83"/>
        <v>0.5099690909090909</v>
      </c>
      <c r="O1242" s="50" t="s">
        <v>4472</v>
      </c>
    </row>
    <row r="1243" spans="1:15" s="1" customFormat="1" ht="31.5">
      <c r="A1243" s="43">
        <v>74</v>
      </c>
      <c r="B1243" s="44" t="s">
        <v>4205</v>
      </c>
      <c r="C1243" s="55" t="s">
        <v>1840</v>
      </c>
      <c r="D1243" s="46" t="s">
        <v>4206</v>
      </c>
      <c r="E1243" s="46" t="s">
        <v>2164</v>
      </c>
      <c r="F1243" s="47" t="s">
        <v>1839</v>
      </c>
      <c r="G1243" s="72" t="s">
        <v>1841</v>
      </c>
      <c r="H1243" s="43">
        <v>5</v>
      </c>
      <c r="I1243" s="290">
        <v>2.12</v>
      </c>
      <c r="J1243" s="291">
        <v>0.1</v>
      </c>
      <c r="K1243" s="290">
        <f t="shared" si="82"/>
        <v>1.9272727272727272</v>
      </c>
      <c r="L1243" s="83">
        <v>0.5019</v>
      </c>
      <c r="M1243" s="290">
        <f t="shared" si="84"/>
        <v>0.9599745454545454</v>
      </c>
      <c r="N1243" s="292">
        <f t="shared" si="83"/>
        <v>0.19199490909090908</v>
      </c>
      <c r="O1243" s="50" t="s">
        <v>4472</v>
      </c>
    </row>
    <row r="1244" spans="1:15" s="1" customFormat="1" ht="31.5">
      <c r="A1244" s="43">
        <v>76</v>
      </c>
      <c r="B1244" s="44" t="s">
        <v>4205</v>
      </c>
      <c r="C1244" s="55" t="s">
        <v>1842</v>
      </c>
      <c r="D1244" s="46" t="s">
        <v>4206</v>
      </c>
      <c r="E1244" s="46" t="s">
        <v>2166</v>
      </c>
      <c r="F1244" s="47" t="s">
        <v>1839</v>
      </c>
      <c r="G1244" s="72" t="s">
        <v>4483</v>
      </c>
      <c r="H1244" s="43">
        <v>1</v>
      </c>
      <c r="I1244" s="49">
        <v>3.45</v>
      </c>
      <c r="J1244" s="68">
        <v>0.1</v>
      </c>
      <c r="K1244" s="49">
        <f t="shared" si="82"/>
        <v>3.1363636363636362</v>
      </c>
      <c r="L1244" s="69">
        <v>0.5217</v>
      </c>
      <c r="M1244" s="49">
        <f t="shared" si="84"/>
        <v>1.500122727272727</v>
      </c>
      <c r="N1244" s="54">
        <f t="shared" si="83"/>
        <v>1.500122727272727</v>
      </c>
      <c r="O1244" s="50" t="s">
        <v>4472</v>
      </c>
    </row>
    <row r="1245" spans="1:15" s="1" customFormat="1" ht="31.5">
      <c r="A1245" s="43">
        <v>77</v>
      </c>
      <c r="B1245" s="44" t="s">
        <v>4205</v>
      </c>
      <c r="C1245" s="55" t="s">
        <v>1843</v>
      </c>
      <c r="D1245" s="46" t="s">
        <v>4206</v>
      </c>
      <c r="E1245" s="46" t="s">
        <v>2167</v>
      </c>
      <c r="F1245" s="47" t="s">
        <v>1839</v>
      </c>
      <c r="G1245" s="72" t="s">
        <v>3255</v>
      </c>
      <c r="H1245" s="43">
        <v>1</v>
      </c>
      <c r="I1245" s="290">
        <v>3.06</v>
      </c>
      <c r="J1245" s="291">
        <v>0.1</v>
      </c>
      <c r="K1245" s="290">
        <f t="shared" si="82"/>
        <v>2.7818181818181817</v>
      </c>
      <c r="L1245" s="83">
        <v>0.7727</v>
      </c>
      <c r="M1245" s="290">
        <f t="shared" si="84"/>
        <v>0.6323072727272727</v>
      </c>
      <c r="N1245" s="292">
        <v>0.63243</v>
      </c>
      <c r="O1245" s="50" t="s">
        <v>1773</v>
      </c>
    </row>
    <row r="1246" spans="1:15" s="1" customFormat="1" ht="31.5">
      <c r="A1246" s="43">
        <v>694</v>
      </c>
      <c r="B1246" s="45" t="s">
        <v>5294</v>
      </c>
      <c r="C1246" s="55" t="s">
        <v>5239</v>
      </c>
      <c r="D1246" s="46" t="s">
        <v>5295</v>
      </c>
      <c r="E1246" s="46" t="s">
        <v>5297</v>
      </c>
      <c r="F1246" s="46" t="s">
        <v>1839</v>
      </c>
      <c r="G1246" s="47" t="s">
        <v>5241</v>
      </c>
      <c r="H1246" s="48">
        <v>10</v>
      </c>
      <c r="I1246" s="49">
        <v>5.26</v>
      </c>
      <c r="J1246" s="68">
        <v>0.1</v>
      </c>
      <c r="K1246" s="58">
        <f t="shared" si="82"/>
        <v>4.781818181818182</v>
      </c>
      <c r="L1246" s="69">
        <v>0.5016</v>
      </c>
      <c r="M1246" s="49">
        <f t="shared" si="84"/>
        <v>2.383258181818182</v>
      </c>
      <c r="N1246" s="54">
        <v>0.23832</v>
      </c>
      <c r="O1246" s="50" t="s">
        <v>1773</v>
      </c>
    </row>
    <row r="1247" spans="1:15" s="1" customFormat="1" ht="31.5">
      <c r="A1247" s="43">
        <v>693</v>
      </c>
      <c r="B1247" s="45" t="s">
        <v>5294</v>
      </c>
      <c r="C1247" s="55" t="s">
        <v>5238</v>
      </c>
      <c r="D1247" s="46" t="s">
        <v>5295</v>
      </c>
      <c r="E1247" s="46" t="s">
        <v>5296</v>
      </c>
      <c r="F1247" s="46" t="s">
        <v>1839</v>
      </c>
      <c r="G1247" s="47" t="s">
        <v>5240</v>
      </c>
      <c r="H1247" s="48">
        <v>20</v>
      </c>
      <c r="I1247" s="290">
        <v>6.4295</v>
      </c>
      <c r="J1247" s="291">
        <v>0.1</v>
      </c>
      <c r="K1247" s="85">
        <f t="shared" si="82"/>
        <v>5.845000000000001</v>
      </c>
      <c r="L1247" s="83">
        <v>0.5094</v>
      </c>
      <c r="M1247" s="290">
        <f t="shared" si="84"/>
        <v>2.8675570000000006</v>
      </c>
      <c r="N1247" s="292">
        <v>0.14337</v>
      </c>
      <c r="O1247" s="50" t="s">
        <v>1773</v>
      </c>
    </row>
    <row r="1248" spans="1:15" s="1" customFormat="1" ht="16.5" thickBot="1">
      <c r="A1248" s="6"/>
      <c r="B1248" s="11"/>
      <c r="C1248" s="12"/>
      <c r="D1248" s="8"/>
      <c r="E1248" s="8"/>
      <c r="F1248" s="8"/>
      <c r="G1248" s="10"/>
      <c r="H1248" s="17"/>
      <c r="I1248" s="18"/>
      <c r="J1248" s="86"/>
      <c r="K1248" s="24"/>
      <c r="L1248" s="87"/>
      <c r="M1248" s="18"/>
      <c r="N1248" s="19"/>
      <c r="O1248" s="7"/>
    </row>
    <row r="1249" spans="1:15" s="1" customFormat="1" ht="24" thickBot="1">
      <c r="A1249" s="542" t="s">
        <v>50</v>
      </c>
      <c r="B1249" s="543"/>
      <c r="C1249" s="543"/>
      <c r="D1249" s="543"/>
      <c r="E1249" s="543"/>
      <c r="F1249" s="543"/>
      <c r="G1249" s="543"/>
      <c r="H1249" s="543"/>
      <c r="I1249" s="543"/>
      <c r="J1249" s="543"/>
      <c r="K1249" s="543"/>
      <c r="L1249" s="543"/>
      <c r="M1249" s="543"/>
      <c r="N1249" s="543"/>
      <c r="O1249" s="524"/>
    </row>
    <row r="1250" spans="1:15" s="1" customFormat="1" ht="15.75">
      <c r="A1250" s="20" t="s">
        <v>80</v>
      </c>
      <c r="B1250" s="253"/>
      <c r="C1250" s="253"/>
      <c r="D1250" s="253"/>
      <c r="E1250" s="253"/>
      <c r="F1250" s="253"/>
      <c r="G1250" s="254"/>
      <c r="H1250" s="253"/>
      <c r="I1250" s="253"/>
      <c r="J1250" s="253"/>
      <c r="K1250" s="253"/>
      <c r="L1250" s="253"/>
      <c r="M1250" s="253"/>
      <c r="N1250" s="253"/>
      <c r="O1250" s="253"/>
    </row>
    <row r="1251" spans="1:15" s="1" customFormat="1" ht="23.25">
      <c r="A1251" s="541" t="s">
        <v>251</v>
      </c>
      <c r="B1251" s="541"/>
      <c r="C1251" s="541"/>
      <c r="D1251" s="541"/>
      <c r="E1251" s="253"/>
      <c r="F1251" s="253"/>
      <c r="G1251" s="254"/>
      <c r="H1251" s="253"/>
      <c r="I1251" s="253"/>
      <c r="J1251" s="253"/>
      <c r="K1251" s="253"/>
      <c r="L1251" s="253"/>
      <c r="M1251" s="253"/>
      <c r="N1251" s="253"/>
      <c r="O1251" s="253"/>
    </row>
    <row r="1252" spans="1:15" s="4" customFormat="1" ht="47.25">
      <c r="A1252" s="129" t="s">
        <v>735</v>
      </c>
      <c r="B1252" s="129" t="s">
        <v>580</v>
      </c>
      <c r="C1252" s="129" t="s">
        <v>1930</v>
      </c>
      <c r="D1252" s="129" t="s">
        <v>1931</v>
      </c>
      <c r="E1252" s="130" t="s">
        <v>736</v>
      </c>
      <c r="F1252" s="129" t="s">
        <v>737</v>
      </c>
      <c r="G1252" s="129" t="s">
        <v>738</v>
      </c>
      <c r="H1252" s="130" t="s">
        <v>2800</v>
      </c>
      <c r="I1252" s="130" t="s">
        <v>739</v>
      </c>
      <c r="J1252" s="129" t="s">
        <v>2987</v>
      </c>
      <c r="K1252" s="130" t="s">
        <v>740</v>
      </c>
      <c r="L1252" s="129" t="s">
        <v>2988</v>
      </c>
      <c r="M1252" s="130" t="s">
        <v>741</v>
      </c>
      <c r="N1252" s="130" t="s">
        <v>742</v>
      </c>
      <c r="O1252" s="129" t="s">
        <v>1929</v>
      </c>
    </row>
    <row r="1253" spans="1:15" s="4" customFormat="1" ht="15.75">
      <c r="A1253" s="164" t="s">
        <v>1170</v>
      </c>
      <c r="B1253" s="141" t="s">
        <v>1171</v>
      </c>
      <c r="C1253" s="133" t="s">
        <v>1172</v>
      </c>
      <c r="D1253" s="141" t="s">
        <v>1173</v>
      </c>
      <c r="E1253" s="141" t="s">
        <v>1174</v>
      </c>
      <c r="F1253" s="129" t="s">
        <v>1175</v>
      </c>
      <c r="G1253" s="129" t="s">
        <v>1176</v>
      </c>
      <c r="H1253" s="136">
        <v>12</v>
      </c>
      <c r="I1253" s="142"/>
      <c r="J1253" s="137">
        <v>0.1</v>
      </c>
      <c r="K1253" s="138">
        <v>11.92</v>
      </c>
      <c r="L1253" s="143">
        <v>0.6</v>
      </c>
      <c r="M1253" s="138">
        <f>SUM(K1253)-(K1253*L1253)</f>
        <v>4.768</v>
      </c>
      <c r="N1253" s="153">
        <v>0.36</v>
      </c>
      <c r="O1253" s="110" t="s">
        <v>1773</v>
      </c>
    </row>
    <row r="1254" spans="1:15" s="4" customFormat="1" ht="16.5" thickBot="1">
      <c r="A1254" s="6"/>
      <c r="B1254" s="11"/>
      <c r="C1254" s="12"/>
      <c r="D1254" s="8"/>
      <c r="E1254" s="8"/>
      <c r="F1254" s="8"/>
      <c r="G1254" s="10"/>
      <c r="H1254" s="17"/>
      <c r="I1254" s="18"/>
      <c r="J1254" s="86"/>
      <c r="K1254" s="24"/>
      <c r="L1254" s="87"/>
      <c r="M1254" s="18"/>
      <c r="N1254" s="19"/>
      <c r="O1254" s="7"/>
    </row>
    <row r="1255" spans="1:15" s="4" customFormat="1" ht="26.25" thickBot="1">
      <c r="A1255" s="526" t="s">
        <v>2083</v>
      </c>
      <c r="B1255" s="527"/>
      <c r="C1255" s="527"/>
      <c r="D1255" s="527"/>
      <c r="E1255" s="527"/>
      <c r="F1255" s="527"/>
      <c r="G1255" s="527"/>
      <c r="H1255" s="527"/>
      <c r="I1255" s="527"/>
      <c r="J1255" s="527"/>
      <c r="K1255" s="527"/>
      <c r="L1255" s="527"/>
      <c r="M1255" s="527"/>
      <c r="N1255" s="527"/>
      <c r="O1255" s="528"/>
    </row>
    <row r="1256" spans="1:15" s="4" customFormat="1" ht="15">
      <c r="A1256" s="248" t="s">
        <v>2922</v>
      </c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78"/>
      <c r="O1256" s="1"/>
    </row>
    <row r="1257" spans="1:15" s="4" customFormat="1" ht="15.75">
      <c r="A1257" s="259" t="s">
        <v>15</v>
      </c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78"/>
      <c r="O1257" s="1"/>
    </row>
    <row r="1258" spans="1:4" ht="23.25">
      <c r="A1258" s="541" t="s">
        <v>252</v>
      </c>
      <c r="B1258" s="541"/>
      <c r="C1258" s="541"/>
      <c r="D1258" s="541"/>
    </row>
    <row r="1259" spans="1:15" ht="47.25">
      <c r="A1259" s="39" t="s">
        <v>2985</v>
      </c>
      <c r="B1259" s="39" t="s">
        <v>580</v>
      </c>
      <c r="C1259" s="39" t="s">
        <v>1930</v>
      </c>
      <c r="D1259" s="40" t="s">
        <v>1931</v>
      </c>
      <c r="E1259" s="40" t="s">
        <v>1932</v>
      </c>
      <c r="F1259" s="40" t="s">
        <v>4276</v>
      </c>
      <c r="G1259" s="40" t="s">
        <v>2986</v>
      </c>
      <c r="H1259" s="41" t="s">
        <v>2800</v>
      </c>
      <c r="I1259" s="41" t="s">
        <v>2361</v>
      </c>
      <c r="J1259" s="41" t="s">
        <v>2987</v>
      </c>
      <c r="K1259" s="42" t="s">
        <v>4613</v>
      </c>
      <c r="L1259" s="39" t="s">
        <v>2988</v>
      </c>
      <c r="M1259" s="42" t="s">
        <v>2801</v>
      </c>
      <c r="N1259" s="42" t="s">
        <v>1933</v>
      </c>
      <c r="O1259" s="39" t="s">
        <v>1929</v>
      </c>
    </row>
    <row r="1260" spans="1:15" ht="15.75">
      <c r="A1260" s="43">
        <v>442</v>
      </c>
      <c r="B1260" s="45" t="s">
        <v>3686</v>
      </c>
      <c r="C1260" s="55" t="s">
        <v>529</v>
      </c>
      <c r="D1260" s="46" t="s">
        <v>3687</v>
      </c>
      <c r="E1260" s="46" t="s">
        <v>3688</v>
      </c>
      <c r="F1260" s="47" t="s">
        <v>526</v>
      </c>
      <c r="G1260" s="46" t="s">
        <v>531</v>
      </c>
      <c r="H1260" s="48">
        <v>10</v>
      </c>
      <c r="I1260" s="49">
        <v>10.4</v>
      </c>
      <c r="J1260" s="68">
        <v>0.1</v>
      </c>
      <c r="K1260" s="58">
        <f aca="true" t="shared" si="85" ref="K1260:K1268">SUM(I1260*100)/110</f>
        <v>9.454545454545455</v>
      </c>
      <c r="L1260" s="69">
        <v>0.61822</v>
      </c>
      <c r="M1260" s="49">
        <v>3.6</v>
      </c>
      <c r="N1260" s="51">
        <f aca="true" t="shared" si="86" ref="N1260:N1268">(M1260/H1260)</f>
        <v>0.36</v>
      </c>
      <c r="O1260" s="50" t="s">
        <v>4472</v>
      </c>
    </row>
    <row r="1261" spans="1:15" s="1" customFormat="1" ht="15.75">
      <c r="A1261" s="43">
        <v>443</v>
      </c>
      <c r="B1261" s="45" t="s">
        <v>3686</v>
      </c>
      <c r="C1261" s="55" t="s">
        <v>530</v>
      </c>
      <c r="D1261" s="46" t="s">
        <v>3687</v>
      </c>
      <c r="E1261" s="46" t="s">
        <v>3689</v>
      </c>
      <c r="F1261" s="47" t="s">
        <v>526</v>
      </c>
      <c r="G1261" s="46" t="s">
        <v>531</v>
      </c>
      <c r="H1261" s="48">
        <v>10</v>
      </c>
      <c r="I1261" s="49">
        <v>23.6</v>
      </c>
      <c r="J1261" s="68">
        <v>0.1</v>
      </c>
      <c r="K1261" s="58">
        <f t="shared" si="85"/>
        <v>21.454545454545453</v>
      </c>
      <c r="L1261" s="69">
        <v>0.74312</v>
      </c>
      <c r="M1261" s="49">
        <v>5.51</v>
      </c>
      <c r="N1261" s="51">
        <f t="shared" si="86"/>
        <v>0.5509999999999999</v>
      </c>
      <c r="O1261" s="50" t="s">
        <v>4472</v>
      </c>
    </row>
    <row r="1262" spans="1:15" s="1" customFormat="1" ht="15.75">
      <c r="A1262" s="43">
        <v>624</v>
      </c>
      <c r="B1262" s="45" t="s">
        <v>3350</v>
      </c>
      <c r="C1262" s="59" t="s">
        <v>4816</v>
      </c>
      <c r="D1262" s="46" t="s">
        <v>3351</v>
      </c>
      <c r="E1262" s="46" t="s">
        <v>3352</v>
      </c>
      <c r="F1262" s="47" t="s">
        <v>526</v>
      </c>
      <c r="G1262" s="46" t="s">
        <v>4817</v>
      </c>
      <c r="H1262" s="48">
        <v>1</v>
      </c>
      <c r="I1262" s="290">
        <v>168.74</v>
      </c>
      <c r="J1262" s="291">
        <v>0.1</v>
      </c>
      <c r="K1262" s="85">
        <f t="shared" si="85"/>
        <v>153.4</v>
      </c>
      <c r="L1262" s="334">
        <v>0.50001</v>
      </c>
      <c r="M1262" s="290">
        <f aca="true" t="shared" si="87" ref="M1262:M1268">SUM(K1262-(K1262*L1262))</f>
        <v>76.69846600000001</v>
      </c>
      <c r="N1262" s="289">
        <v>76.69</v>
      </c>
      <c r="O1262" s="50" t="s">
        <v>4818</v>
      </c>
    </row>
    <row r="1263" spans="1:15" s="2" customFormat="1" ht="15.75">
      <c r="A1263" s="43">
        <v>699</v>
      </c>
      <c r="B1263" s="44" t="s">
        <v>2215</v>
      </c>
      <c r="C1263" s="55" t="s">
        <v>4820</v>
      </c>
      <c r="D1263" s="46" t="s">
        <v>2216</v>
      </c>
      <c r="E1263" s="46" t="s">
        <v>2476</v>
      </c>
      <c r="F1263" s="47" t="s">
        <v>526</v>
      </c>
      <c r="G1263" s="47" t="s">
        <v>4819</v>
      </c>
      <c r="H1263" s="48">
        <v>6</v>
      </c>
      <c r="I1263" s="49">
        <v>4.85</v>
      </c>
      <c r="J1263" s="68">
        <v>0.1</v>
      </c>
      <c r="K1263" s="49">
        <f t="shared" si="85"/>
        <v>4.409090909090908</v>
      </c>
      <c r="L1263" s="81">
        <v>0.60076</v>
      </c>
      <c r="M1263" s="49">
        <v>1.76</v>
      </c>
      <c r="N1263" s="54">
        <f t="shared" si="86"/>
        <v>0.29333333333333333</v>
      </c>
      <c r="O1263" s="50" t="s">
        <v>4472</v>
      </c>
    </row>
    <row r="1264" spans="1:15" s="2" customFormat="1" ht="15.75">
      <c r="A1264" s="43">
        <v>428</v>
      </c>
      <c r="B1264" s="45" t="s">
        <v>3773</v>
      </c>
      <c r="C1264" s="55" t="s">
        <v>527</v>
      </c>
      <c r="D1264" s="46" t="s">
        <v>3774</v>
      </c>
      <c r="E1264" s="46" t="s">
        <v>4685</v>
      </c>
      <c r="F1264" s="47" t="s">
        <v>526</v>
      </c>
      <c r="G1264" s="46" t="s">
        <v>4348</v>
      </c>
      <c r="H1264" s="48">
        <v>1</v>
      </c>
      <c r="I1264" s="49">
        <v>7.09</v>
      </c>
      <c r="J1264" s="68">
        <v>0.1</v>
      </c>
      <c r="K1264" s="58">
        <f t="shared" si="85"/>
        <v>6.445454545454545</v>
      </c>
      <c r="L1264" s="81">
        <v>0.58105</v>
      </c>
      <c r="M1264" s="49">
        <f t="shared" si="87"/>
        <v>2.700323181818182</v>
      </c>
      <c r="N1264" s="58">
        <f t="shared" si="86"/>
        <v>2.700323181818182</v>
      </c>
      <c r="O1264" s="50" t="s">
        <v>1773</v>
      </c>
    </row>
    <row r="1265" spans="1:15" s="1" customFormat="1" ht="15.75">
      <c r="A1265" s="43">
        <v>430</v>
      </c>
      <c r="B1265" s="45" t="s">
        <v>3775</v>
      </c>
      <c r="C1265" s="55" t="s">
        <v>528</v>
      </c>
      <c r="D1265" s="46" t="s">
        <v>3776</v>
      </c>
      <c r="E1265" s="46" t="s">
        <v>3777</v>
      </c>
      <c r="F1265" s="47" t="s">
        <v>526</v>
      </c>
      <c r="G1265" s="46" t="s">
        <v>4349</v>
      </c>
      <c r="H1265" s="48">
        <v>1</v>
      </c>
      <c r="I1265" s="49">
        <v>10.36</v>
      </c>
      <c r="J1265" s="68">
        <v>0.1</v>
      </c>
      <c r="K1265" s="58">
        <f t="shared" si="85"/>
        <v>9.418181818181818</v>
      </c>
      <c r="L1265" s="81">
        <v>0.65488</v>
      </c>
      <c r="M1265" s="49">
        <f t="shared" si="87"/>
        <v>3.2504029090909086</v>
      </c>
      <c r="N1265" s="58">
        <f t="shared" si="86"/>
        <v>3.2504029090909086</v>
      </c>
      <c r="O1265" s="50" t="s">
        <v>1773</v>
      </c>
    </row>
    <row r="1266" spans="1:15" s="1" customFormat="1" ht="31.5">
      <c r="A1266" s="43">
        <v>912</v>
      </c>
      <c r="B1266" s="45" t="s">
        <v>3650</v>
      </c>
      <c r="C1266" s="45" t="s">
        <v>2532</v>
      </c>
      <c r="D1266" s="46" t="s">
        <v>3651</v>
      </c>
      <c r="E1266" s="52" t="s">
        <v>4625</v>
      </c>
      <c r="F1266" s="47" t="s">
        <v>526</v>
      </c>
      <c r="G1266" s="46" t="s">
        <v>2531</v>
      </c>
      <c r="H1266" s="48">
        <v>1</v>
      </c>
      <c r="I1266" s="49">
        <v>105.22</v>
      </c>
      <c r="J1266" s="68">
        <v>0.1</v>
      </c>
      <c r="K1266" s="49">
        <f t="shared" si="85"/>
        <v>95.65454545454546</v>
      </c>
      <c r="L1266" s="81">
        <v>0.52001</v>
      </c>
      <c r="M1266" s="49">
        <f t="shared" si="87"/>
        <v>45.913225272727274</v>
      </c>
      <c r="N1266" s="58">
        <f t="shared" si="86"/>
        <v>45.913225272727274</v>
      </c>
      <c r="O1266" s="50" t="s">
        <v>4472</v>
      </c>
    </row>
    <row r="1267" spans="1:15" s="1" customFormat="1" ht="15.75">
      <c r="A1267" s="43">
        <v>913</v>
      </c>
      <c r="B1267" s="45" t="s">
        <v>3650</v>
      </c>
      <c r="C1267" s="45" t="s">
        <v>2533</v>
      </c>
      <c r="D1267" s="46" t="s">
        <v>1873</v>
      </c>
      <c r="E1267" s="46" t="s">
        <v>3745</v>
      </c>
      <c r="F1267" s="47" t="s">
        <v>526</v>
      </c>
      <c r="G1267" s="46" t="s">
        <v>4238</v>
      </c>
      <c r="H1267" s="48">
        <v>1</v>
      </c>
      <c r="I1267" s="49">
        <v>1355.95</v>
      </c>
      <c r="J1267" s="68">
        <v>0.1</v>
      </c>
      <c r="K1267" s="49">
        <f t="shared" si="85"/>
        <v>1232.6818181818182</v>
      </c>
      <c r="L1267" s="69">
        <v>0.525</v>
      </c>
      <c r="M1267" s="58">
        <f t="shared" si="87"/>
        <v>585.5238636363637</v>
      </c>
      <c r="N1267" s="58">
        <f t="shared" si="86"/>
        <v>585.5238636363637</v>
      </c>
      <c r="O1267" s="50" t="s">
        <v>4472</v>
      </c>
    </row>
    <row r="1268" spans="1:15" s="1" customFormat="1" ht="16.5" thickBot="1">
      <c r="A1268" s="300">
        <v>899</v>
      </c>
      <c r="B1268" s="462" t="s">
        <v>5523</v>
      </c>
      <c r="C1268" s="462" t="s">
        <v>2529</v>
      </c>
      <c r="D1268" s="298" t="s">
        <v>5524</v>
      </c>
      <c r="E1268" s="298" t="s">
        <v>5525</v>
      </c>
      <c r="F1268" s="463" t="s">
        <v>526</v>
      </c>
      <c r="G1268" s="298" t="s">
        <v>2530</v>
      </c>
      <c r="H1268" s="465">
        <v>1</v>
      </c>
      <c r="I1268" s="466">
        <v>18.35</v>
      </c>
      <c r="J1268" s="467">
        <v>0.1</v>
      </c>
      <c r="K1268" s="469">
        <f t="shared" si="85"/>
        <v>16.681818181818183</v>
      </c>
      <c r="L1268" s="468">
        <v>0.76019</v>
      </c>
      <c r="M1268" s="469">
        <f t="shared" si="87"/>
        <v>4.000466818181819</v>
      </c>
      <c r="N1268" s="469">
        <f t="shared" si="86"/>
        <v>4.000466818181819</v>
      </c>
      <c r="O1268" s="305" t="s">
        <v>1773</v>
      </c>
    </row>
    <row r="1269" spans="1:15" s="1" customFormat="1" ht="26.25" thickBot="1">
      <c r="A1269" s="526" t="s">
        <v>1160</v>
      </c>
      <c r="B1269" s="527"/>
      <c r="C1269" s="527"/>
      <c r="D1269" s="527"/>
      <c r="E1269" s="527"/>
      <c r="F1269" s="527"/>
      <c r="G1269" s="527"/>
      <c r="H1269" s="527"/>
      <c r="I1269" s="527"/>
      <c r="J1269" s="527"/>
      <c r="K1269" s="527"/>
      <c r="L1269" s="527"/>
      <c r="M1269" s="527"/>
      <c r="N1269" s="527"/>
      <c r="O1269" s="528"/>
    </row>
    <row r="1270" spans="1:15" s="1" customFormat="1" ht="15.75">
      <c r="A1270" s="92" t="s">
        <v>16</v>
      </c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1:15" s="1" customFormat="1" ht="23.25">
      <c r="A1271" s="541" t="s">
        <v>253</v>
      </c>
      <c r="B1271" s="541"/>
      <c r="C1271" s="541"/>
      <c r="D1271" s="54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1:15" s="1" customFormat="1" ht="47.25">
      <c r="A1272" s="39" t="s">
        <v>2985</v>
      </c>
      <c r="B1272" s="39" t="s">
        <v>580</v>
      </c>
      <c r="C1272" s="39" t="s">
        <v>1930</v>
      </c>
      <c r="D1272" s="40" t="s">
        <v>1931</v>
      </c>
      <c r="E1272" s="40" t="s">
        <v>1932</v>
      </c>
      <c r="F1272" s="40" t="s">
        <v>719</v>
      </c>
      <c r="G1272" s="40" t="s">
        <v>2986</v>
      </c>
      <c r="H1272" s="41" t="s">
        <v>2800</v>
      </c>
      <c r="I1272" s="41" t="s">
        <v>2361</v>
      </c>
      <c r="J1272" s="41" t="s">
        <v>2987</v>
      </c>
      <c r="K1272" s="42" t="s">
        <v>4613</v>
      </c>
      <c r="L1272" s="39" t="s">
        <v>2988</v>
      </c>
      <c r="M1272" s="42" t="s">
        <v>2801</v>
      </c>
      <c r="N1272" s="42" t="s">
        <v>1933</v>
      </c>
      <c r="O1272" s="39" t="s">
        <v>1929</v>
      </c>
    </row>
    <row r="1273" spans="1:15" s="1" customFormat="1" ht="32.25" thickBot="1">
      <c r="A1273" s="300">
        <v>84</v>
      </c>
      <c r="B1273" s="461" t="s">
        <v>3847</v>
      </c>
      <c r="C1273" s="297" t="s">
        <v>1161</v>
      </c>
      <c r="D1273" s="298" t="s">
        <v>3848</v>
      </c>
      <c r="E1273" s="298" t="s">
        <v>3849</v>
      </c>
      <c r="F1273" s="298" t="s">
        <v>526</v>
      </c>
      <c r="G1273" s="298" t="s">
        <v>1162</v>
      </c>
      <c r="H1273" s="465">
        <v>1</v>
      </c>
      <c r="I1273" s="466">
        <v>851.555</v>
      </c>
      <c r="J1273" s="467">
        <v>0.1</v>
      </c>
      <c r="K1273" s="471">
        <f>SUM(I1273*100)/110</f>
        <v>774.1409090909091</v>
      </c>
      <c r="L1273" s="481">
        <v>0.50001</v>
      </c>
      <c r="M1273" s="469">
        <v>387.03</v>
      </c>
      <c r="N1273" s="469">
        <f>(M1273/H1273)</f>
        <v>387.03</v>
      </c>
      <c r="O1273" s="305" t="s">
        <v>1771</v>
      </c>
    </row>
    <row r="1274" spans="1:15" s="1" customFormat="1" ht="24" thickBot="1">
      <c r="A1274" s="525" t="s">
        <v>1169</v>
      </c>
      <c r="B1274" s="523"/>
      <c r="C1274" s="523"/>
      <c r="D1274" s="523"/>
      <c r="E1274" s="523"/>
      <c r="F1274" s="523"/>
      <c r="G1274" s="523"/>
      <c r="H1274" s="523"/>
      <c r="I1274" s="523"/>
      <c r="J1274" s="523"/>
      <c r="K1274" s="523"/>
      <c r="L1274" s="523"/>
      <c r="M1274" s="523"/>
      <c r="N1274" s="523"/>
      <c r="O1274" s="503"/>
    </row>
    <row r="1275" spans="1:15" s="1" customFormat="1" ht="15.75">
      <c r="A1275" s="20" t="s">
        <v>17</v>
      </c>
      <c r="B1275" s="253"/>
      <c r="C1275" s="253"/>
      <c r="D1275" s="253"/>
      <c r="E1275" s="253"/>
      <c r="F1275" s="253"/>
      <c r="G1275" s="253"/>
      <c r="H1275" s="253"/>
      <c r="I1275" s="253"/>
      <c r="J1275" s="253"/>
      <c r="K1275" s="253"/>
      <c r="L1275" s="253"/>
      <c r="M1275" s="253"/>
      <c r="N1275" s="20"/>
      <c r="O1275" s="253"/>
    </row>
    <row r="1276" spans="1:15" s="1" customFormat="1" ht="23.25">
      <c r="A1276" s="541" t="s">
        <v>252</v>
      </c>
      <c r="B1276" s="541"/>
      <c r="C1276" s="541"/>
      <c r="D1276" s="541"/>
      <c r="E1276" s="253"/>
      <c r="F1276" s="253"/>
      <c r="G1276" s="253"/>
      <c r="H1276" s="253"/>
      <c r="I1276" s="253"/>
      <c r="J1276" s="253"/>
      <c r="K1276" s="253"/>
      <c r="L1276" s="253"/>
      <c r="M1276" s="253"/>
      <c r="N1276" s="20"/>
      <c r="O1276" s="253"/>
    </row>
    <row r="1277" spans="1:15" s="1" customFormat="1" ht="47.25">
      <c r="A1277" s="129" t="s">
        <v>735</v>
      </c>
      <c r="B1277" s="129" t="s">
        <v>580</v>
      </c>
      <c r="C1277" s="129" t="s">
        <v>1930</v>
      </c>
      <c r="D1277" s="129" t="s">
        <v>1931</v>
      </c>
      <c r="E1277" s="130" t="s">
        <v>736</v>
      </c>
      <c r="F1277" s="129" t="s">
        <v>737</v>
      </c>
      <c r="G1277" s="129" t="s">
        <v>738</v>
      </c>
      <c r="H1277" s="130" t="s">
        <v>2800</v>
      </c>
      <c r="I1277" s="130" t="s">
        <v>739</v>
      </c>
      <c r="J1277" s="129" t="s">
        <v>2987</v>
      </c>
      <c r="K1277" s="130" t="s">
        <v>740</v>
      </c>
      <c r="L1277" s="129" t="s">
        <v>2988</v>
      </c>
      <c r="M1277" s="130" t="s">
        <v>741</v>
      </c>
      <c r="N1277" s="130" t="s">
        <v>742</v>
      </c>
      <c r="O1277" s="129" t="s">
        <v>1929</v>
      </c>
    </row>
    <row r="1278" spans="1:15" s="1" customFormat="1" ht="19.5">
      <c r="A1278" s="151" t="s">
        <v>1163</v>
      </c>
      <c r="B1278" s="158" t="s">
        <v>1164</v>
      </c>
      <c r="C1278" s="159" t="s">
        <v>1165</v>
      </c>
      <c r="D1278" s="158" t="s">
        <v>1166</v>
      </c>
      <c r="E1278" s="158" t="s">
        <v>1167</v>
      </c>
      <c r="F1278" s="135"/>
      <c r="G1278" s="129" t="s">
        <v>1168</v>
      </c>
      <c r="H1278" s="168">
        <v>1</v>
      </c>
      <c r="I1278" s="169">
        <v>112.89</v>
      </c>
      <c r="J1278" s="170">
        <v>0.1</v>
      </c>
      <c r="K1278" s="169">
        <v>68.4</v>
      </c>
      <c r="L1278" s="109">
        <v>0.3683</v>
      </c>
      <c r="M1278" s="108">
        <f>SUM(K1278)-(K1278*L1278)</f>
        <v>43.20828</v>
      </c>
      <c r="N1278" s="169">
        <v>43.21</v>
      </c>
      <c r="O1278" s="110" t="s">
        <v>1771</v>
      </c>
    </row>
    <row r="1279" spans="1:15" s="1" customFormat="1" ht="16.5" thickBot="1">
      <c r="A1279" s="6"/>
      <c r="B1279" s="9"/>
      <c r="C1279" s="12"/>
      <c r="D1279" s="8"/>
      <c r="E1279" s="4"/>
      <c r="F1279" s="8"/>
      <c r="G1279" s="115"/>
      <c r="H1279" s="6"/>
      <c r="I1279" s="18"/>
      <c r="J1279" s="86"/>
      <c r="K1279" s="18"/>
      <c r="L1279" s="87"/>
      <c r="M1279" s="18"/>
      <c r="N1279" s="24"/>
      <c r="O1279" s="7"/>
    </row>
    <row r="1280" spans="1:15" s="1" customFormat="1" ht="26.25" thickBot="1">
      <c r="A1280" s="526" t="s">
        <v>2923</v>
      </c>
      <c r="B1280" s="527"/>
      <c r="C1280" s="527"/>
      <c r="D1280" s="527"/>
      <c r="E1280" s="527"/>
      <c r="F1280" s="527"/>
      <c r="G1280" s="527"/>
      <c r="H1280" s="527"/>
      <c r="I1280" s="527"/>
      <c r="J1280" s="527"/>
      <c r="K1280" s="527"/>
      <c r="L1280" s="527"/>
      <c r="M1280" s="527"/>
      <c r="N1280" s="527"/>
      <c r="O1280" s="528"/>
    </row>
    <row r="1281" spans="1:14" s="1" customFormat="1" ht="15">
      <c r="A1281" s="248" t="s">
        <v>1685</v>
      </c>
      <c r="N1281" s="78"/>
    </row>
    <row r="1282" spans="1:14" s="1" customFormat="1" ht="15.75">
      <c r="A1282" s="259" t="s">
        <v>81</v>
      </c>
      <c r="N1282" s="78"/>
    </row>
    <row r="1283" spans="1:14" s="1" customFormat="1" ht="23.25">
      <c r="A1283" s="541" t="s">
        <v>254</v>
      </c>
      <c r="B1283" s="541"/>
      <c r="C1283" s="541"/>
      <c r="D1283" s="541"/>
      <c r="N1283" s="78"/>
    </row>
    <row r="1284" spans="1:15" s="1" customFormat="1" ht="47.25">
      <c r="A1284" s="39" t="s">
        <v>2985</v>
      </c>
      <c r="B1284" s="39" t="s">
        <v>580</v>
      </c>
      <c r="C1284" s="39" t="s">
        <v>1930</v>
      </c>
      <c r="D1284" s="40" t="s">
        <v>1931</v>
      </c>
      <c r="E1284" s="40" t="s">
        <v>1932</v>
      </c>
      <c r="F1284" s="40" t="s">
        <v>4276</v>
      </c>
      <c r="G1284" s="40" t="s">
        <v>2986</v>
      </c>
      <c r="H1284" s="41" t="s">
        <v>2800</v>
      </c>
      <c r="I1284" s="41" t="s">
        <v>2361</v>
      </c>
      <c r="J1284" s="41" t="s">
        <v>2987</v>
      </c>
      <c r="K1284" s="42" t="s">
        <v>4613</v>
      </c>
      <c r="L1284" s="39" t="s">
        <v>2988</v>
      </c>
      <c r="M1284" s="42" t="s">
        <v>2801</v>
      </c>
      <c r="N1284" s="42" t="s">
        <v>1933</v>
      </c>
      <c r="O1284" s="39" t="s">
        <v>1929</v>
      </c>
    </row>
    <row r="1285" spans="1:15" s="1" customFormat="1" ht="15.75">
      <c r="A1285" s="43">
        <v>841</v>
      </c>
      <c r="B1285" s="45" t="s">
        <v>1658</v>
      </c>
      <c r="C1285" s="45" t="s">
        <v>2245</v>
      </c>
      <c r="D1285" s="46" t="s">
        <v>1659</v>
      </c>
      <c r="E1285" s="46" t="s">
        <v>4049</v>
      </c>
      <c r="F1285" s="46" t="s">
        <v>2472</v>
      </c>
      <c r="G1285" s="46" t="s">
        <v>5457</v>
      </c>
      <c r="H1285" s="48">
        <v>1</v>
      </c>
      <c r="I1285" s="49">
        <v>13.8</v>
      </c>
      <c r="J1285" s="68">
        <v>0.1</v>
      </c>
      <c r="K1285" s="49">
        <f>SUM(I1285*100)/110</f>
        <v>12.545454545454545</v>
      </c>
      <c r="L1285" s="69">
        <v>0.5</v>
      </c>
      <c r="M1285" s="49">
        <f>SUM(K1285-(K1285*L1285))</f>
        <v>6.2727272727272725</v>
      </c>
      <c r="N1285" s="58">
        <f>(M1285/H1285)</f>
        <v>6.2727272727272725</v>
      </c>
      <c r="O1285" s="50" t="s">
        <v>1773</v>
      </c>
    </row>
    <row r="1286" spans="1:15" s="1" customFormat="1" ht="15.75">
      <c r="A1286" s="43">
        <v>510</v>
      </c>
      <c r="B1286" s="44" t="s">
        <v>2329</v>
      </c>
      <c r="C1286" s="55" t="s">
        <v>703</v>
      </c>
      <c r="D1286" s="46" t="s">
        <v>2330</v>
      </c>
      <c r="E1286" s="46" t="s">
        <v>2331</v>
      </c>
      <c r="F1286" s="46" t="s">
        <v>2472</v>
      </c>
      <c r="G1286" s="47" t="s">
        <v>4947</v>
      </c>
      <c r="H1286" s="48">
        <v>3</v>
      </c>
      <c r="I1286" s="49">
        <v>14.7137</v>
      </c>
      <c r="J1286" s="68">
        <v>0.1</v>
      </c>
      <c r="K1286" s="58">
        <f>SUM(I1286*100)/110</f>
        <v>13.376090909090909</v>
      </c>
      <c r="L1286" s="69">
        <v>0.5006</v>
      </c>
      <c r="M1286" s="49">
        <f>SUM(K1286-(K1286*L1286))</f>
        <v>6.680019799999999</v>
      </c>
      <c r="N1286" s="51">
        <f>(M1286/H1286)</f>
        <v>2.2266732666666664</v>
      </c>
      <c r="O1286" s="50" t="s">
        <v>4472</v>
      </c>
    </row>
    <row r="1287" spans="1:15" s="1" customFormat="1" ht="15.75">
      <c r="A1287" s="43">
        <v>511</v>
      </c>
      <c r="B1287" s="44" t="s">
        <v>2329</v>
      </c>
      <c r="C1287" s="55" t="s">
        <v>709</v>
      </c>
      <c r="D1287" s="46" t="s">
        <v>2330</v>
      </c>
      <c r="E1287" s="46" t="s">
        <v>2332</v>
      </c>
      <c r="F1287" s="46" t="s">
        <v>2472</v>
      </c>
      <c r="G1287" s="47" t="s">
        <v>4948</v>
      </c>
      <c r="H1287" s="48">
        <v>3</v>
      </c>
      <c r="I1287" s="49">
        <v>26.8121</v>
      </c>
      <c r="J1287" s="68">
        <v>0.1</v>
      </c>
      <c r="K1287" s="58">
        <f>SUM(I1287*100)/110</f>
        <v>24.374636363636363</v>
      </c>
      <c r="L1287" s="69">
        <v>0.5003</v>
      </c>
      <c r="M1287" s="49">
        <f>SUM(K1287-(K1287*L1287))</f>
        <v>12.18000579090909</v>
      </c>
      <c r="N1287" s="51">
        <f>(M1287/H1287)</f>
        <v>4.06000193030303</v>
      </c>
      <c r="O1287" s="50" t="s">
        <v>4472</v>
      </c>
    </row>
    <row r="1288" spans="1:15" s="1" customFormat="1" ht="15.75">
      <c r="A1288" s="43">
        <v>512</v>
      </c>
      <c r="B1288" s="44" t="s">
        <v>2329</v>
      </c>
      <c r="C1288" s="55" t="s">
        <v>710</v>
      </c>
      <c r="D1288" s="46" t="s">
        <v>2330</v>
      </c>
      <c r="E1288" s="46"/>
      <c r="F1288" s="46" t="s">
        <v>2472</v>
      </c>
      <c r="G1288" s="47" t="s">
        <v>4949</v>
      </c>
      <c r="H1288" s="48">
        <v>3</v>
      </c>
      <c r="I1288" s="49">
        <v>37.0923</v>
      </c>
      <c r="J1288" s="68">
        <v>0.1</v>
      </c>
      <c r="K1288" s="58">
        <f>SUM(I1288*100)/110</f>
        <v>33.72027272727273</v>
      </c>
      <c r="L1288" s="69">
        <v>0.5003</v>
      </c>
      <c r="M1288" s="49">
        <f>SUM(K1288-(K1288*L1288))</f>
        <v>16.850020281818182</v>
      </c>
      <c r="N1288" s="51">
        <f>(M1288/H1288)</f>
        <v>5.616673427272727</v>
      </c>
      <c r="O1288" s="50" t="s">
        <v>4472</v>
      </c>
    </row>
    <row r="1289" spans="1:15" s="1" customFormat="1" ht="15.75">
      <c r="A1289" s="43">
        <v>513</v>
      </c>
      <c r="B1289" s="44" t="s">
        <v>2329</v>
      </c>
      <c r="C1289" s="55" t="s">
        <v>5578</v>
      </c>
      <c r="D1289" s="46" t="s">
        <v>2330</v>
      </c>
      <c r="E1289" s="46" t="s">
        <v>2333</v>
      </c>
      <c r="F1289" s="46" t="s">
        <v>2472</v>
      </c>
      <c r="G1289" s="47" t="s">
        <v>4950</v>
      </c>
      <c r="H1289" s="48">
        <v>3</v>
      </c>
      <c r="I1289" s="49">
        <v>45.558</v>
      </c>
      <c r="J1289" s="68">
        <v>0.1</v>
      </c>
      <c r="K1289" s="58">
        <f>SUM(I1289*100)/110</f>
        <v>41.41636363636364</v>
      </c>
      <c r="L1289" s="69">
        <v>0.5002</v>
      </c>
      <c r="M1289" s="49">
        <f>SUM(K1289-(K1289*L1289))</f>
        <v>20.69989854545455</v>
      </c>
      <c r="N1289" s="51">
        <f>(M1289/H1289)</f>
        <v>6.899966181818183</v>
      </c>
      <c r="O1289" s="50" t="s">
        <v>4472</v>
      </c>
    </row>
    <row r="1290" spans="1:15" s="1" customFormat="1" ht="31.5">
      <c r="A1290" s="43">
        <v>460</v>
      </c>
      <c r="B1290" s="57" t="s">
        <v>2909</v>
      </c>
      <c r="C1290" s="55" t="s">
        <v>1954</v>
      </c>
      <c r="D1290" s="46" t="s">
        <v>2910</v>
      </c>
      <c r="E1290" s="46" t="s">
        <v>2334</v>
      </c>
      <c r="F1290" s="46" t="s">
        <v>2472</v>
      </c>
      <c r="G1290" s="47" t="s">
        <v>3226</v>
      </c>
      <c r="H1290" s="48">
        <v>1</v>
      </c>
      <c r="I1290" s="48" t="s">
        <v>5604</v>
      </c>
      <c r="J1290" s="68">
        <v>0.1</v>
      </c>
      <c r="K1290" s="48" t="s">
        <v>5604</v>
      </c>
      <c r="L1290" s="43"/>
      <c r="M1290" s="49">
        <v>236</v>
      </c>
      <c r="N1290" s="49">
        <v>236</v>
      </c>
      <c r="O1290" s="50" t="s">
        <v>1771</v>
      </c>
    </row>
    <row r="1291" spans="1:15" s="1" customFormat="1" ht="31.5">
      <c r="A1291" s="43"/>
      <c r="B1291" s="57"/>
      <c r="C1291" s="55" t="s">
        <v>3119</v>
      </c>
      <c r="D1291" s="46"/>
      <c r="E1291" s="52" t="s">
        <v>2839</v>
      </c>
      <c r="F1291" s="46" t="s">
        <v>2472</v>
      </c>
      <c r="G1291" s="47" t="s">
        <v>3121</v>
      </c>
      <c r="H1291" s="48">
        <v>1</v>
      </c>
      <c r="I1291" s="48" t="s">
        <v>5604</v>
      </c>
      <c r="J1291" s="68">
        <v>1.1</v>
      </c>
      <c r="K1291" s="48" t="s">
        <v>5604</v>
      </c>
      <c r="L1291" s="43"/>
      <c r="M1291" s="49">
        <v>236</v>
      </c>
      <c r="N1291" s="49">
        <v>236</v>
      </c>
      <c r="O1291" s="50" t="s">
        <v>4472</v>
      </c>
    </row>
    <row r="1292" spans="1:15" s="1" customFormat="1" ht="31.5">
      <c r="A1292" s="43">
        <v>452</v>
      </c>
      <c r="B1292" s="57" t="s">
        <v>2909</v>
      </c>
      <c r="C1292" s="55" t="s">
        <v>2319</v>
      </c>
      <c r="D1292" s="46" t="s">
        <v>2910</v>
      </c>
      <c r="E1292" s="52" t="s">
        <v>3120</v>
      </c>
      <c r="F1292" s="46" t="s">
        <v>2472</v>
      </c>
      <c r="G1292" s="47" t="s">
        <v>5435</v>
      </c>
      <c r="H1292" s="48">
        <v>1</v>
      </c>
      <c r="I1292" s="48" t="s">
        <v>5604</v>
      </c>
      <c r="J1292" s="68">
        <v>0.1</v>
      </c>
      <c r="K1292" s="48" t="s">
        <v>5604</v>
      </c>
      <c r="L1292" s="43"/>
      <c r="M1292" s="49">
        <v>5.2</v>
      </c>
      <c r="N1292" s="49">
        <v>5.2</v>
      </c>
      <c r="O1292" s="50" t="s">
        <v>4472</v>
      </c>
    </row>
    <row r="1293" spans="1:15" s="1" customFormat="1" ht="31.5">
      <c r="A1293" s="43">
        <v>453</v>
      </c>
      <c r="B1293" s="57" t="s">
        <v>2909</v>
      </c>
      <c r="C1293" s="55" t="s">
        <v>1948</v>
      </c>
      <c r="D1293" s="46" t="s">
        <v>2910</v>
      </c>
      <c r="E1293" s="52" t="s">
        <v>4350</v>
      </c>
      <c r="F1293" s="46" t="s">
        <v>2472</v>
      </c>
      <c r="G1293" s="47" t="s">
        <v>5436</v>
      </c>
      <c r="H1293" s="48">
        <v>1</v>
      </c>
      <c r="I1293" s="48" t="s">
        <v>5604</v>
      </c>
      <c r="J1293" s="68">
        <v>0.1</v>
      </c>
      <c r="K1293" s="48" t="s">
        <v>5604</v>
      </c>
      <c r="L1293" s="43"/>
      <c r="M1293" s="49">
        <v>10.4</v>
      </c>
      <c r="N1293" s="49">
        <v>10.4</v>
      </c>
      <c r="O1293" s="50" t="s">
        <v>4472</v>
      </c>
    </row>
    <row r="1294" spans="1:15" s="1" customFormat="1" ht="31.5">
      <c r="A1294" s="43">
        <v>454</v>
      </c>
      <c r="B1294" s="57" t="s">
        <v>2909</v>
      </c>
      <c r="C1294" s="55" t="s">
        <v>1949</v>
      </c>
      <c r="D1294" s="46" t="s">
        <v>2910</v>
      </c>
      <c r="E1294" s="52" t="s">
        <v>4351</v>
      </c>
      <c r="F1294" s="46" t="s">
        <v>2472</v>
      </c>
      <c r="G1294" s="47" t="s">
        <v>5451</v>
      </c>
      <c r="H1294" s="48">
        <v>1</v>
      </c>
      <c r="I1294" s="48" t="s">
        <v>5604</v>
      </c>
      <c r="J1294" s="68">
        <v>0.1</v>
      </c>
      <c r="K1294" s="48" t="s">
        <v>5604</v>
      </c>
      <c r="L1294" s="43"/>
      <c r="M1294" s="49">
        <v>15.6</v>
      </c>
      <c r="N1294" s="49">
        <v>15.6</v>
      </c>
      <c r="O1294" s="50" t="s">
        <v>4472</v>
      </c>
    </row>
    <row r="1295" spans="1:15" s="1" customFormat="1" ht="31.5">
      <c r="A1295" s="43">
        <v>455</v>
      </c>
      <c r="B1295" s="57" t="s">
        <v>2909</v>
      </c>
      <c r="C1295" s="55" t="s">
        <v>1950</v>
      </c>
      <c r="D1295" s="46" t="s">
        <v>2910</v>
      </c>
      <c r="E1295" s="52" t="s">
        <v>2837</v>
      </c>
      <c r="F1295" s="46" t="s">
        <v>2472</v>
      </c>
      <c r="G1295" s="47" t="s">
        <v>5452</v>
      </c>
      <c r="H1295" s="48">
        <v>1</v>
      </c>
      <c r="I1295" s="48" t="s">
        <v>5604</v>
      </c>
      <c r="J1295" s="68">
        <v>0.1</v>
      </c>
      <c r="K1295" s="48" t="s">
        <v>5604</v>
      </c>
      <c r="L1295" s="43"/>
      <c r="M1295" s="49">
        <v>20.8</v>
      </c>
      <c r="N1295" s="49">
        <v>20.8</v>
      </c>
      <c r="O1295" s="50" t="s">
        <v>4472</v>
      </c>
    </row>
    <row r="1296" spans="1:15" s="1" customFormat="1" ht="31.5">
      <c r="A1296" s="43">
        <v>456</v>
      </c>
      <c r="B1296" s="57" t="s">
        <v>2909</v>
      </c>
      <c r="C1296" s="55" t="s">
        <v>1951</v>
      </c>
      <c r="D1296" s="46" t="s">
        <v>2910</v>
      </c>
      <c r="E1296" s="52" t="s">
        <v>2650</v>
      </c>
      <c r="F1296" s="46" t="s">
        <v>2472</v>
      </c>
      <c r="G1296" s="47" t="s">
        <v>5455</v>
      </c>
      <c r="H1296" s="48">
        <v>1</v>
      </c>
      <c r="I1296" s="48" t="s">
        <v>5604</v>
      </c>
      <c r="J1296" s="68">
        <v>0.1</v>
      </c>
      <c r="K1296" s="48" t="s">
        <v>5604</v>
      </c>
      <c r="L1296" s="43"/>
      <c r="M1296" s="49">
        <v>26</v>
      </c>
      <c r="N1296" s="49">
        <v>26</v>
      </c>
      <c r="O1296" s="50" t="s">
        <v>4472</v>
      </c>
    </row>
    <row r="1297" spans="1:15" s="1" customFormat="1" ht="31.5">
      <c r="A1297" s="43">
        <v>457</v>
      </c>
      <c r="B1297" s="57" t="s">
        <v>2909</v>
      </c>
      <c r="C1297" s="55" t="s">
        <v>1952</v>
      </c>
      <c r="D1297" s="46" t="s">
        <v>2910</v>
      </c>
      <c r="E1297" s="52" t="s">
        <v>2838</v>
      </c>
      <c r="F1297" s="46" t="s">
        <v>2472</v>
      </c>
      <c r="G1297" s="47" t="s">
        <v>5454</v>
      </c>
      <c r="H1297" s="48">
        <v>1</v>
      </c>
      <c r="I1297" s="48" t="s">
        <v>5604</v>
      </c>
      <c r="J1297" s="68">
        <v>0.1</v>
      </c>
      <c r="K1297" s="48" t="s">
        <v>5604</v>
      </c>
      <c r="L1297" s="43"/>
      <c r="M1297" s="49">
        <v>31.2</v>
      </c>
      <c r="N1297" s="49">
        <v>31.2</v>
      </c>
      <c r="O1297" s="50" t="s">
        <v>4472</v>
      </c>
    </row>
    <row r="1298" spans="1:15" s="1" customFormat="1" ht="31.5">
      <c r="A1298" s="43">
        <v>458</v>
      </c>
      <c r="B1298" s="57" t="s">
        <v>2909</v>
      </c>
      <c r="C1298" s="55" t="s">
        <v>5110</v>
      </c>
      <c r="D1298" s="46" t="s">
        <v>2910</v>
      </c>
      <c r="E1298" s="52" t="s">
        <v>2649</v>
      </c>
      <c r="F1298" s="46" t="s">
        <v>2472</v>
      </c>
      <c r="G1298" s="47" t="s">
        <v>5456</v>
      </c>
      <c r="H1298" s="48">
        <v>1</v>
      </c>
      <c r="I1298" s="48" t="s">
        <v>5604</v>
      </c>
      <c r="J1298" s="68">
        <v>0.1</v>
      </c>
      <c r="K1298" s="48" t="s">
        <v>5604</v>
      </c>
      <c r="L1298" s="43"/>
      <c r="M1298" s="49">
        <v>41.6</v>
      </c>
      <c r="N1298" s="49">
        <v>41.6</v>
      </c>
      <c r="O1298" s="50" t="s">
        <v>4472</v>
      </c>
    </row>
    <row r="1299" spans="1:15" s="1" customFormat="1" ht="31.5">
      <c r="A1299" s="43">
        <v>459</v>
      </c>
      <c r="B1299" s="57" t="s">
        <v>2909</v>
      </c>
      <c r="C1299" s="55" t="s">
        <v>1953</v>
      </c>
      <c r="D1299" s="46" t="s">
        <v>2910</v>
      </c>
      <c r="E1299" s="52" t="s">
        <v>2648</v>
      </c>
      <c r="F1299" s="46" t="s">
        <v>2472</v>
      </c>
      <c r="G1299" s="47" t="s">
        <v>5453</v>
      </c>
      <c r="H1299" s="48">
        <v>1</v>
      </c>
      <c r="I1299" s="48" t="s">
        <v>5604</v>
      </c>
      <c r="J1299" s="68">
        <v>0.1</v>
      </c>
      <c r="K1299" s="48" t="s">
        <v>5604</v>
      </c>
      <c r="L1299" s="43"/>
      <c r="M1299" s="49">
        <v>59</v>
      </c>
      <c r="N1299" s="49">
        <v>59</v>
      </c>
      <c r="O1299" s="50" t="s">
        <v>4472</v>
      </c>
    </row>
    <row r="1300" spans="1:15" s="1" customFormat="1" ht="31.5">
      <c r="A1300" s="43">
        <v>75</v>
      </c>
      <c r="B1300" s="44" t="s">
        <v>4205</v>
      </c>
      <c r="C1300" s="55" t="s">
        <v>2473</v>
      </c>
      <c r="D1300" s="46" t="s">
        <v>4206</v>
      </c>
      <c r="E1300" s="52" t="s">
        <v>3227</v>
      </c>
      <c r="F1300" s="46" t="s">
        <v>2472</v>
      </c>
      <c r="G1300" s="72" t="s">
        <v>2026</v>
      </c>
      <c r="H1300" s="43">
        <v>5</v>
      </c>
      <c r="I1300" s="49">
        <v>3.558</v>
      </c>
      <c r="J1300" s="68">
        <v>0.1</v>
      </c>
      <c r="K1300" s="49">
        <f aca="true" t="shared" si="88" ref="K1300:K1312">SUM(I1300*100)/110</f>
        <v>3.234545454545454</v>
      </c>
      <c r="L1300" s="69">
        <v>0.53</v>
      </c>
      <c r="M1300" s="49">
        <f aca="true" t="shared" si="89" ref="M1300:M1308">SUM(K1300-(K1300*L1300))</f>
        <v>1.5202363636363632</v>
      </c>
      <c r="N1300" s="51">
        <f aca="true" t="shared" si="90" ref="N1300:N1312">(M1300/H1300)</f>
        <v>0.3040472727272726</v>
      </c>
      <c r="O1300" s="50" t="s">
        <v>4472</v>
      </c>
    </row>
    <row r="1301" spans="1:15" s="1" customFormat="1" ht="15.75">
      <c r="A1301" s="43">
        <v>78</v>
      </c>
      <c r="B1301" s="44" t="s">
        <v>4205</v>
      </c>
      <c r="C1301" s="55" t="s">
        <v>2474</v>
      </c>
      <c r="D1301" s="46" t="s">
        <v>4206</v>
      </c>
      <c r="E1301" s="46" t="s">
        <v>2165</v>
      </c>
      <c r="F1301" s="46" t="s">
        <v>2472</v>
      </c>
      <c r="G1301" s="124" t="s">
        <v>2025</v>
      </c>
      <c r="H1301" s="43">
        <v>30</v>
      </c>
      <c r="I1301" s="49">
        <v>2.174</v>
      </c>
      <c r="J1301" s="68">
        <v>0.1</v>
      </c>
      <c r="K1301" s="49">
        <f t="shared" si="88"/>
        <v>1.9763636363636363</v>
      </c>
      <c r="L1301" s="69">
        <v>0.53</v>
      </c>
      <c r="M1301" s="49">
        <f t="shared" si="89"/>
        <v>0.928890909090909</v>
      </c>
      <c r="N1301" s="51">
        <f t="shared" si="90"/>
        <v>0.0309630303030303</v>
      </c>
      <c r="O1301" s="50" t="s">
        <v>4472</v>
      </c>
    </row>
    <row r="1302" spans="1:15" s="1" customFormat="1" ht="31.5">
      <c r="A1302" s="43">
        <v>79</v>
      </c>
      <c r="B1302" s="44" t="s">
        <v>4205</v>
      </c>
      <c r="C1302" s="45" t="s">
        <v>2475</v>
      </c>
      <c r="D1302" s="46" t="s">
        <v>521</v>
      </c>
      <c r="E1302" s="46" t="s">
        <v>4473</v>
      </c>
      <c r="F1302" s="46" t="s">
        <v>2472</v>
      </c>
      <c r="G1302" s="124" t="s">
        <v>2027</v>
      </c>
      <c r="H1302" s="43">
        <v>3</v>
      </c>
      <c r="I1302" s="49">
        <v>12.7025</v>
      </c>
      <c r="J1302" s="68">
        <v>0.1</v>
      </c>
      <c r="K1302" s="49">
        <f t="shared" si="88"/>
        <v>11.547727272727272</v>
      </c>
      <c r="L1302" s="69">
        <v>0.5012</v>
      </c>
      <c r="M1302" s="49">
        <f t="shared" si="89"/>
        <v>5.760006363636363</v>
      </c>
      <c r="N1302" s="51">
        <f t="shared" si="90"/>
        <v>1.9200021212121212</v>
      </c>
      <c r="O1302" s="50" t="s">
        <v>4472</v>
      </c>
    </row>
    <row r="1303" spans="1:15" s="1" customFormat="1" ht="31.5">
      <c r="A1303" s="43">
        <v>80</v>
      </c>
      <c r="B1303" s="44" t="s">
        <v>4205</v>
      </c>
      <c r="C1303" s="45" t="s">
        <v>3517</v>
      </c>
      <c r="D1303" s="46" t="s">
        <v>521</v>
      </c>
      <c r="E1303" s="46" t="s">
        <v>522</v>
      </c>
      <c r="F1303" s="46" t="s">
        <v>2472</v>
      </c>
      <c r="G1303" s="124" t="s">
        <v>2028</v>
      </c>
      <c r="H1303" s="43">
        <v>1</v>
      </c>
      <c r="I1303" s="49">
        <v>9.65</v>
      </c>
      <c r="J1303" s="68">
        <v>0.1</v>
      </c>
      <c r="K1303" s="49">
        <f t="shared" si="88"/>
        <v>8.772727272727273</v>
      </c>
      <c r="L1303" s="69">
        <v>0.5008</v>
      </c>
      <c r="M1303" s="49">
        <f t="shared" si="89"/>
        <v>4.379345454545454</v>
      </c>
      <c r="N1303" s="58">
        <f t="shared" si="90"/>
        <v>4.379345454545454</v>
      </c>
      <c r="O1303" s="50" t="s">
        <v>4472</v>
      </c>
    </row>
    <row r="1304" spans="1:15" s="1" customFormat="1" ht="31.5">
      <c r="A1304" s="43">
        <v>417</v>
      </c>
      <c r="B1304" s="55" t="s">
        <v>5589</v>
      </c>
      <c r="C1304" s="55" t="s">
        <v>4481</v>
      </c>
      <c r="D1304" s="46" t="s">
        <v>5590</v>
      </c>
      <c r="E1304" s="46" t="s">
        <v>523</v>
      </c>
      <c r="F1304" s="46" t="s">
        <v>2472</v>
      </c>
      <c r="G1304" s="47" t="s">
        <v>2021</v>
      </c>
      <c r="H1304" s="48">
        <v>1</v>
      </c>
      <c r="I1304" s="49">
        <v>3.7</v>
      </c>
      <c r="J1304" s="68">
        <v>0.1</v>
      </c>
      <c r="K1304" s="58">
        <f t="shared" si="88"/>
        <v>3.3636363636363638</v>
      </c>
      <c r="L1304" s="69">
        <v>0.7027</v>
      </c>
      <c r="M1304" s="49">
        <f t="shared" si="89"/>
        <v>1.0000090909090908</v>
      </c>
      <c r="N1304" s="58">
        <f t="shared" si="90"/>
        <v>1.0000090909090908</v>
      </c>
      <c r="O1304" s="50" t="s">
        <v>1773</v>
      </c>
    </row>
    <row r="1305" spans="1:15" s="1" customFormat="1" ht="15.75">
      <c r="A1305" s="43">
        <v>1086</v>
      </c>
      <c r="B1305" s="44" t="s">
        <v>2225</v>
      </c>
      <c r="C1305" s="55" t="s">
        <v>3815</v>
      </c>
      <c r="D1305" s="46" t="s">
        <v>2226</v>
      </c>
      <c r="E1305" s="46" t="s">
        <v>5591</v>
      </c>
      <c r="F1305" s="46" t="s">
        <v>2472</v>
      </c>
      <c r="G1305" s="43" t="s">
        <v>5463</v>
      </c>
      <c r="H1305" s="43">
        <v>60</v>
      </c>
      <c r="I1305" s="290">
        <v>25.33</v>
      </c>
      <c r="J1305" s="291">
        <v>0.1</v>
      </c>
      <c r="K1305" s="290">
        <f t="shared" si="88"/>
        <v>23.027272727272727</v>
      </c>
      <c r="L1305" s="83">
        <v>0.5102</v>
      </c>
      <c r="M1305" s="85">
        <f t="shared" si="89"/>
        <v>11.278758181818182</v>
      </c>
      <c r="N1305" s="293">
        <f t="shared" si="90"/>
        <v>0.18797930303030302</v>
      </c>
      <c r="O1305" s="50" t="s">
        <v>4472</v>
      </c>
    </row>
    <row r="1306" spans="1:15" s="1" customFormat="1" ht="15.75">
      <c r="A1306" s="43">
        <v>1087</v>
      </c>
      <c r="B1306" s="44" t="s">
        <v>2225</v>
      </c>
      <c r="C1306" s="55" t="s">
        <v>3816</v>
      </c>
      <c r="D1306" s="46" t="s">
        <v>2226</v>
      </c>
      <c r="E1306" s="46" t="s">
        <v>4473</v>
      </c>
      <c r="F1306" s="46" t="s">
        <v>2472</v>
      </c>
      <c r="G1306" s="43" t="s">
        <v>5464</v>
      </c>
      <c r="H1306" s="43">
        <v>60</v>
      </c>
      <c r="I1306" s="290">
        <v>45.98</v>
      </c>
      <c r="J1306" s="291">
        <v>0.1</v>
      </c>
      <c r="K1306" s="290">
        <f t="shared" si="88"/>
        <v>41.8</v>
      </c>
      <c r="L1306" s="83">
        <v>0.5101</v>
      </c>
      <c r="M1306" s="85">
        <f t="shared" si="89"/>
        <v>20.477819999999998</v>
      </c>
      <c r="N1306" s="293">
        <f t="shared" si="90"/>
        <v>0.34129699999999996</v>
      </c>
      <c r="O1306" s="50" t="s">
        <v>4472</v>
      </c>
    </row>
    <row r="1307" spans="1:15" s="1" customFormat="1" ht="15.75">
      <c r="A1307" s="43">
        <v>1088</v>
      </c>
      <c r="B1307" s="44" t="s">
        <v>2225</v>
      </c>
      <c r="C1307" s="55" t="s">
        <v>3817</v>
      </c>
      <c r="D1307" s="46" t="s">
        <v>2226</v>
      </c>
      <c r="E1307" s="46" t="s">
        <v>4055</v>
      </c>
      <c r="F1307" s="46" t="s">
        <v>2472</v>
      </c>
      <c r="G1307" s="43" t="s">
        <v>5465</v>
      </c>
      <c r="H1307" s="43">
        <v>60</v>
      </c>
      <c r="I1307" s="290">
        <v>68.95</v>
      </c>
      <c r="J1307" s="291">
        <v>0.1</v>
      </c>
      <c r="K1307" s="290">
        <f t="shared" si="88"/>
        <v>62.68181818181818</v>
      </c>
      <c r="L1307" s="83">
        <v>0.5101</v>
      </c>
      <c r="M1307" s="85">
        <f t="shared" si="89"/>
        <v>30.707822727272728</v>
      </c>
      <c r="N1307" s="293">
        <f t="shared" si="90"/>
        <v>0.5117970454545454</v>
      </c>
      <c r="O1307" s="50" t="s">
        <v>4472</v>
      </c>
    </row>
    <row r="1308" spans="1:15" s="1" customFormat="1" ht="15.75">
      <c r="A1308" s="43">
        <v>1089</v>
      </c>
      <c r="B1308" s="44" t="s">
        <v>2225</v>
      </c>
      <c r="C1308" s="55" t="s">
        <v>3818</v>
      </c>
      <c r="D1308" s="46" t="s">
        <v>2226</v>
      </c>
      <c r="E1308" s="46" t="s">
        <v>2227</v>
      </c>
      <c r="F1308" s="46" t="s">
        <v>2472</v>
      </c>
      <c r="G1308" s="43" t="s">
        <v>5466</v>
      </c>
      <c r="H1308" s="43">
        <v>60</v>
      </c>
      <c r="I1308" s="290">
        <v>90.31</v>
      </c>
      <c r="J1308" s="291">
        <v>0.1</v>
      </c>
      <c r="K1308" s="290">
        <f t="shared" si="88"/>
        <v>82.1</v>
      </c>
      <c r="L1308" s="83">
        <v>0.51</v>
      </c>
      <c r="M1308" s="85">
        <f t="shared" si="89"/>
        <v>40.229</v>
      </c>
      <c r="N1308" s="293">
        <f t="shared" si="90"/>
        <v>0.6704833333333333</v>
      </c>
      <c r="O1308" s="50" t="s">
        <v>4472</v>
      </c>
    </row>
    <row r="1309" spans="1:15" s="1" customFormat="1" ht="31.5">
      <c r="A1309" s="43">
        <v>1090</v>
      </c>
      <c r="B1309" s="44" t="s">
        <v>2225</v>
      </c>
      <c r="C1309" s="55" t="s">
        <v>3819</v>
      </c>
      <c r="D1309" s="46" t="s">
        <v>2226</v>
      </c>
      <c r="E1309" s="46" t="s">
        <v>2134</v>
      </c>
      <c r="F1309" s="46" t="s">
        <v>2472</v>
      </c>
      <c r="G1309" s="93" t="s">
        <v>5467</v>
      </c>
      <c r="H1309" s="43">
        <v>1</v>
      </c>
      <c r="I1309" s="290">
        <v>41.69</v>
      </c>
      <c r="J1309" s="291">
        <v>0.1</v>
      </c>
      <c r="K1309" s="290">
        <f t="shared" si="88"/>
        <v>37.9</v>
      </c>
      <c r="L1309" s="83">
        <v>0.5</v>
      </c>
      <c r="M1309" s="85">
        <f aca="true" t="shared" si="91" ref="M1309:M1316">SUM(K1309-(K1309*L1309))</f>
        <v>18.95</v>
      </c>
      <c r="N1309" s="85">
        <f t="shared" si="90"/>
        <v>18.95</v>
      </c>
      <c r="O1309" s="50" t="s">
        <v>4472</v>
      </c>
    </row>
    <row r="1310" spans="1:15" s="1" customFormat="1" ht="31.5">
      <c r="A1310" s="43">
        <v>1091</v>
      </c>
      <c r="B1310" s="44" t="s">
        <v>2225</v>
      </c>
      <c r="C1310" s="55" t="s">
        <v>3035</v>
      </c>
      <c r="D1310" s="46" t="s">
        <v>2226</v>
      </c>
      <c r="E1310" s="46" t="s">
        <v>2995</v>
      </c>
      <c r="F1310" s="46" t="s">
        <v>2472</v>
      </c>
      <c r="G1310" s="93" t="s">
        <v>5468</v>
      </c>
      <c r="H1310" s="43">
        <v>1</v>
      </c>
      <c r="I1310" s="290">
        <v>34.5</v>
      </c>
      <c r="J1310" s="291">
        <v>0.1</v>
      </c>
      <c r="K1310" s="290">
        <f t="shared" si="88"/>
        <v>31.363636363636363</v>
      </c>
      <c r="L1310" s="83">
        <v>0.5</v>
      </c>
      <c r="M1310" s="85">
        <f t="shared" si="91"/>
        <v>15.681818181818182</v>
      </c>
      <c r="N1310" s="85">
        <f t="shared" si="90"/>
        <v>15.681818181818182</v>
      </c>
      <c r="O1310" s="50" t="s">
        <v>4472</v>
      </c>
    </row>
    <row r="1311" spans="1:15" s="1" customFormat="1" ht="15.75">
      <c r="A1311" s="43">
        <v>695</v>
      </c>
      <c r="B1311" s="44" t="s">
        <v>3868</v>
      </c>
      <c r="C1311" s="55" t="s">
        <v>4116</v>
      </c>
      <c r="D1311" s="46" t="s">
        <v>3869</v>
      </c>
      <c r="E1311" s="46" t="s">
        <v>2996</v>
      </c>
      <c r="F1311" s="46" t="s">
        <v>2472</v>
      </c>
      <c r="G1311" s="47" t="s">
        <v>2020</v>
      </c>
      <c r="H1311" s="48">
        <v>8</v>
      </c>
      <c r="I1311" s="290">
        <v>10.263</v>
      </c>
      <c r="J1311" s="291">
        <v>0.1</v>
      </c>
      <c r="K1311" s="290">
        <f t="shared" si="88"/>
        <v>9.33</v>
      </c>
      <c r="L1311" s="83">
        <v>0.7454</v>
      </c>
      <c r="M1311" s="85">
        <f t="shared" si="91"/>
        <v>2.3754180000000007</v>
      </c>
      <c r="N1311" s="293">
        <f t="shared" si="90"/>
        <v>0.2969272500000001</v>
      </c>
      <c r="O1311" s="50" t="s">
        <v>4472</v>
      </c>
    </row>
    <row r="1312" spans="1:15" s="1" customFormat="1" ht="15.75">
      <c r="A1312" s="43">
        <v>1213</v>
      </c>
      <c r="B1312" s="44" t="s">
        <v>5364</v>
      </c>
      <c r="C1312" s="45" t="s">
        <v>5807</v>
      </c>
      <c r="D1312" s="46" t="s">
        <v>5365</v>
      </c>
      <c r="E1312" s="46" t="s">
        <v>5665</v>
      </c>
      <c r="F1312" s="46" t="s">
        <v>2472</v>
      </c>
      <c r="G1312" s="60" t="s">
        <v>4429</v>
      </c>
      <c r="H1312" s="60">
        <v>60</v>
      </c>
      <c r="I1312" s="49">
        <v>55.575</v>
      </c>
      <c r="J1312" s="68">
        <v>0.1</v>
      </c>
      <c r="K1312" s="49">
        <f t="shared" si="88"/>
        <v>50.52272727272727</v>
      </c>
      <c r="L1312" s="69">
        <v>0.5028</v>
      </c>
      <c r="M1312" s="58">
        <f t="shared" si="91"/>
        <v>25.119899999999998</v>
      </c>
      <c r="N1312" s="51">
        <f t="shared" si="90"/>
        <v>0.41866499999999995</v>
      </c>
      <c r="O1312" s="50" t="s">
        <v>4472</v>
      </c>
    </row>
    <row r="1313" spans="1:15" s="1" customFormat="1" ht="15.75">
      <c r="A1313" s="43">
        <v>1214</v>
      </c>
      <c r="B1313" s="44" t="s">
        <v>5364</v>
      </c>
      <c r="C1313" s="55" t="s">
        <v>5808</v>
      </c>
      <c r="D1313" s="46" t="s">
        <v>5365</v>
      </c>
      <c r="E1313" s="46" t="s">
        <v>2949</v>
      </c>
      <c r="F1313" s="46" t="s">
        <v>2472</v>
      </c>
      <c r="G1313" s="60" t="s">
        <v>4428</v>
      </c>
      <c r="H1313" s="60">
        <v>60</v>
      </c>
      <c r="I1313" s="49">
        <v>29.282</v>
      </c>
      <c r="J1313" s="68">
        <v>0.1</v>
      </c>
      <c r="K1313" s="49">
        <f>SUM(I1313*100)/110</f>
        <v>26.619999999999997</v>
      </c>
      <c r="L1313" s="69">
        <v>0.503</v>
      </c>
      <c r="M1313" s="58">
        <f t="shared" si="91"/>
        <v>13.230139999999999</v>
      </c>
      <c r="N1313" s="51">
        <f>(M1313/H1313)</f>
        <v>0.2205023333333333</v>
      </c>
      <c r="O1313" s="50" t="s">
        <v>4472</v>
      </c>
    </row>
    <row r="1314" spans="1:15" s="1" customFormat="1" ht="15.75">
      <c r="A1314" s="43">
        <v>775</v>
      </c>
      <c r="B1314" s="44" t="s">
        <v>4457</v>
      </c>
      <c r="C1314" s="55" t="s">
        <v>4117</v>
      </c>
      <c r="D1314" s="46" t="s">
        <v>4458</v>
      </c>
      <c r="E1314" s="46" t="s">
        <v>4692</v>
      </c>
      <c r="F1314" s="46" t="s">
        <v>2472</v>
      </c>
      <c r="G1314" s="43" t="s">
        <v>2022</v>
      </c>
      <c r="H1314" s="43">
        <v>6</v>
      </c>
      <c r="I1314" s="49">
        <v>2.9926</v>
      </c>
      <c r="J1314" s="68">
        <v>0.1</v>
      </c>
      <c r="K1314" s="49">
        <f>SUM(I1314*100)/110</f>
        <v>2.7205454545454546</v>
      </c>
      <c r="L1314" s="69">
        <v>0.5001</v>
      </c>
      <c r="M1314" s="49">
        <f t="shared" si="91"/>
        <v>1.3600006727272729</v>
      </c>
      <c r="N1314" s="51">
        <f>(M1314/H1314)</f>
        <v>0.2266667787878788</v>
      </c>
      <c r="O1314" s="50" t="s">
        <v>4472</v>
      </c>
    </row>
    <row r="1315" spans="1:15" s="1" customFormat="1" ht="15.75">
      <c r="A1315" s="43">
        <v>776</v>
      </c>
      <c r="B1315" s="44" t="s">
        <v>4457</v>
      </c>
      <c r="C1315" s="55" t="s">
        <v>4118</v>
      </c>
      <c r="D1315" s="46" t="s">
        <v>4458</v>
      </c>
      <c r="E1315" s="46" t="s">
        <v>2962</v>
      </c>
      <c r="F1315" s="46" t="s">
        <v>2472</v>
      </c>
      <c r="G1315" s="43" t="s">
        <v>2024</v>
      </c>
      <c r="H1315" s="43">
        <v>30</v>
      </c>
      <c r="I1315" s="49">
        <v>29.3314</v>
      </c>
      <c r="J1315" s="68">
        <v>0.1</v>
      </c>
      <c r="K1315" s="49">
        <f>SUM(I1315*100)/110</f>
        <v>26.664909090909088</v>
      </c>
      <c r="L1315" s="69">
        <v>0.5001</v>
      </c>
      <c r="M1315" s="49">
        <f t="shared" si="91"/>
        <v>13.329788054545453</v>
      </c>
      <c r="N1315" s="51">
        <f>(M1315/H1315)</f>
        <v>0.44432626848484846</v>
      </c>
      <c r="O1315" s="50" t="s">
        <v>4472</v>
      </c>
    </row>
    <row r="1316" spans="1:15" s="1" customFormat="1" ht="31.5">
      <c r="A1316" s="43">
        <v>777</v>
      </c>
      <c r="B1316" s="44" t="s">
        <v>4457</v>
      </c>
      <c r="C1316" s="55" t="s">
        <v>4119</v>
      </c>
      <c r="D1316" s="46" t="s">
        <v>4458</v>
      </c>
      <c r="E1316" s="46" t="s">
        <v>4459</v>
      </c>
      <c r="F1316" s="46" t="s">
        <v>2472</v>
      </c>
      <c r="G1316" s="93" t="s">
        <v>2023</v>
      </c>
      <c r="H1316" s="43">
        <v>1</v>
      </c>
      <c r="I1316" s="49">
        <v>3</v>
      </c>
      <c r="J1316" s="68">
        <v>0.1</v>
      </c>
      <c r="K1316" s="49">
        <f>SUM(I1316*100)/110</f>
        <v>2.727272727272727</v>
      </c>
      <c r="L1316" s="69">
        <v>0.5001</v>
      </c>
      <c r="M1316" s="49">
        <f t="shared" si="91"/>
        <v>1.3633636363636363</v>
      </c>
      <c r="N1316" s="58">
        <f>(M1316/H1316)</f>
        <v>1.3633636363636363</v>
      </c>
      <c r="O1316" s="50" t="s">
        <v>4472</v>
      </c>
    </row>
    <row r="1317" spans="1:15" s="1" customFormat="1" ht="15.75">
      <c r="A1317" s="6"/>
      <c r="B1317" s="9"/>
      <c r="C1317" s="12"/>
      <c r="D1317" s="8"/>
      <c r="E1317" s="8"/>
      <c r="F1317" s="8"/>
      <c r="G1317" s="115"/>
      <c r="H1317" s="6"/>
      <c r="I1317" s="18"/>
      <c r="J1317" s="86"/>
      <c r="K1317" s="18"/>
      <c r="L1317" s="87"/>
      <c r="M1317" s="18"/>
      <c r="N1317" s="24"/>
      <c r="O1317" s="7"/>
    </row>
    <row r="1318" spans="1:15" s="1" customFormat="1" ht="15.75">
      <c r="A1318" s="6"/>
      <c r="B1318" s="9"/>
      <c r="C1318" s="12"/>
      <c r="D1318" s="8"/>
      <c r="E1318" s="8"/>
      <c r="F1318" s="8"/>
      <c r="G1318" s="115"/>
      <c r="H1318" s="6"/>
      <c r="I1318" s="18"/>
      <c r="J1318" s="86"/>
      <c r="K1318" s="18"/>
      <c r="L1318" s="87"/>
      <c r="M1318" s="18"/>
      <c r="N1318" s="24"/>
      <c r="O1318" s="7"/>
    </row>
    <row r="1319" spans="1:15" s="1" customFormat="1" ht="15.75">
      <c r="A1319" s="6"/>
      <c r="B1319" s="9"/>
      <c r="C1319" s="12"/>
      <c r="D1319" s="8"/>
      <c r="E1319" s="8"/>
      <c r="F1319" s="8"/>
      <c r="G1319" s="115"/>
      <c r="H1319" s="6"/>
      <c r="I1319" s="18"/>
      <c r="J1319" s="86"/>
      <c r="K1319" s="18"/>
      <c r="L1319" s="87"/>
      <c r="M1319" s="18"/>
      <c r="N1319" s="24"/>
      <c r="O1319" s="7"/>
    </row>
    <row r="1320" spans="1:15" s="1" customFormat="1" ht="15.75">
      <c r="A1320" s="6"/>
      <c r="B1320" s="9"/>
      <c r="C1320" s="12"/>
      <c r="D1320" s="8"/>
      <c r="E1320" s="8"/>
      <c r="F1320" s="8"/>
      <c r="G1320" s="115"/>
      <c r="H1320" s="6"/>
      <c r="I1320" s="18"/>
      <c r="J1320" s="86"/>
      <c r="K1320" s="18"/>
      <c r="L1320" s="87"/>
      <c r="M1320" s="18"/>
      <c r="N1320" s="24"/>
      <c r="O1320" s="7"/>
    </row>
    <row r="1321" spans="1:15" s="1" customFormat="1" ht="15.75">
      <c r="A1321" s="6"/>
      <c r="B1321" s="9"/>
      <c r="C1321" s="12"/>
      <c r="D1321" s="8"/>
      <c r="E1321" s="8"/>
      <c r="F1321" s="8"/>
      <c r="G1321" s="115"/>
      <c r="H1321" s="6"/>
      <c r="I1321" s="18"/>
      <c r="J1321" s="86"/>
      <c r="K1321" s="18"/>
      <c r="L1321" s="87"/>
      <c r="M1321" s="18"/>
      <c r="N1321" s="24"/>
      <c r="O1321" s="7"/>
    </row>
    <row r="1322" spans="1:15" s="1" customFormat="1" ht="15.75">
      <c r="A1322" s="6"/>
      <c r="B1322" s="9"/>
      <c r="C1322" s="12"/>
      <c r="D1322" s="8"/>
      <c r="E1322" s="8"/>
      <c r="F1322" s="8"/>
      <c r="G1322" s="115"/>
      <c r="H1322" s="6"/>
      <c r="I1322" s="18"/>
      <c r="J1322" s="86"/>
      <c r="K1322" s="18"/>
      <c r="L1322" s="87"/>
      <c r="M1322" s="18"/>
      <c r="N1322" s="24"/>
      <c r="O1322" s="7"/>
    </row>
    <row r="1323" spans="1:15" s="1" customFormat="1" ht="16.5" thickBot="1">
      <c r="A1323" s="6"/>
      <c r="B1323" s="9"/>
      <c r="C1323" s="12"/>
      <c r="D1323" s="8"/>
      <c r="E1323" s="8"/>
      <c r="F1323" s="8"/>
      <c r="G1323" s="115"/>
      <c r="H1323" s="6"/>
      <c r="I1323" s="18"/>
      <c r="J1323" s="86"/>
      <c r="K1323" s="18"/>
      <c r="L1323" s="87"/>
      <c r="M1323" s="18"/>
      <c r="N1323" s="24"/>
      <c r="O1323" s="7"/>
    </row>
    <row r="1324" spans="1:15" s="1" customFormat="1" ht="26.25" thickBot="1">
      <c r="A1324" s="526" t="s">
        <v>2923</v>
      </c>
      <c r="B1324" s="527"/>
      <c r="C1324" s="527"/>
      <c r="D1324" s="527"/>
      <c r="E1324" s="527"/>
      <c r="F1324" s="527"/>
      <c r="G1324" s="527"/>
      <c r="H1324" s="527"/>
      <c r="I1324" s="527"/>
      <c r="J1324" s="527"/>
      <c r="K1324" s="527"/>
      <c r="L1324" s="527"/>
      <c r="M1324" s="527"/>
      <c r="N1324" s="527"/>
      <c r="O1324" s="528"/>
    </row>
    <row r="1325" spans="1:15" s="1" customFormat="1" ht="15.75">
      <c r="A1325" s="92" t="s">
        <v>82</v>
      </c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1:15" s="1" customFormat="1" ht="23.25">
      <c r="A1326" s="541" t="s">
        <v>255</v>
      </c>
      <c r="B1326" s="541"/>
      <c r="C1326" s="541"/>
      <c r="D1326" s="541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1:15" s="1" customFormat="1" ht="47.25">
      <c r="A1327" s="39" t="s">
        <v>2985</v>
      </c>
      <c r="B1327" s="39" t="s">
        <v>580</v>
      </c>
      <c r="C1327" s="39" t="s">
        <v>1930</v>
      </c>
      <c r="D1327" s="40" t="s">
        <v>1931</v>
      </c>
      <c r="E1327" s="40" t="s">
        <v>1932</v>
      </c>
      <c r="F1327" s="40" t="s">
        <v>719</v>
      </c>
      <c r="G1327" s="40" t="s">
        <v>2986</v>
      </c>
      <c r="H1327" s="41" t="s">
        <v>2800</v>
      </c>
      <c r="I1327" s="41" t="s">
        <v>2361</v>
      </c>
      <c r="J1327" s="41" t="s">
        <v>2987</v>
      </c>
      <c r="K1327" s="42" t="s">
        <v>4613</v>
      </c>
      <c r="L1327" s="39" t="s">
        <v>2988</v>
      </c>
      <c r="M1327" s="42" t="s">
        <v>2801</v>
      </c>
      <c r="N1327" s="42" t="s">
        <v>1933</v>
      </c>
      <c r="O1327" s="39" t="s">
        <v>1929</v>
      </c>
    </row>
    <row r="1328" spans="1:15" s="1" customFormat="1" ht="31.5">
      <c r="A1328" s="43">
        <v>179</v>
      </c>
      <c r="B1328" s="45" t="s">
        <v>2225</v>
      </c>
      <c r="C1328" s="55" t="s">
        <v>1177</v>
      </c>
      <c r="D1328" s="46" t="s">
        <v>1178</v>
      </c>
      <c r="E1328" s="46" t="s">
        <v>1179</v>
      </c>
      <c r="F1328" s="46" t="s">
        <v>2472</v>
      </c>
      <c r="G1328" s="46" t="s">
        <v>1180</v>
      </c>
      <c r="H1328" s="48">
        <v>1</v>
      </c>
      <c r="I1328" s="49" t="s">
        <v>5604</v>
      </c>
      <c r="J1328" s="68">
        <v>0.1</v>
      </c>
      <c r="K1328" s="49" t="s">
        <v>5604</v>
      </c>
      <c r="L1328" s="69"/>
      <c r="M1328" s="58">
        <v>83.93</v>
      </c>
      <c r="N1328" s="58">
        <v>83.93</v>
      </c>
      <c r="O1328" s="50" t="s">
        <v>1771</v>
      </c>
    </row>
    <row r="1329" spans="1:15" s="1" customFormat="1" ht="31.5">
      <c r="A1329" s="43">
        <v>180</v>
      </c>
      <c r="B1329" s="45" t="s">
        <v>2225</v>
      </c>
      <c r="C1329" s="55" t="s">
        <v>1181</v>
      </c>
      <c r="D1329" s="46" t="s">
        <v>1178</v>
      </c>
      <c r="E1329" s="46" t="s">
        <v>1182</v>
      </c>
      <c r="F1329" s="46" t="s">
        <v>2472</v>
      </c>
      <c r="G1329" s="46" t="s">
        <v>1183</v>
      </c>
      <c r="H1329" s="48">
        <v>1</v>
      </c>
      <c r="I1329" s="49" t="s">
        <v>5604</v>
      </c>
      <c r="J1329" s="68">
        <v>0.1</v>
      </c>
      <c r="K1329" s="49" t="s">
        <v>5604</v>
      </c>
      <c r="L1329" s="69"/>
      <c r="M1329" s="58">
        <v>108.29</v>
      </c>
      <c r="N1329" s="58">
        <v>108.29</v>
      </c>
      <c r="O1329" s="50" t="s">
        <v>1771</v>
      </c>
    </row>
    <row r="1330" spans="1:15" s="1" customFormat="1" ht="32.25" thickBot="1">
      <c r="A1330" s="300">
        <v>181</v>
      </c>
      <c r="B1330" s="462" t="s">
        <v>2225</v>
      </c>
      <c r="C1330" s="297" t="s">
        <v>1184</v>
      </c>
      <c r="D1330" s="298" t="s">
        <v>1178</v>
      </c>
      <c r="E1330" s="298" t="s">
        <v>3218</v>
      </c>
      <c r="F1330" s="298" t="s">
        <v>2472</v>
      </c>
      <c r="G1330" s="298" t="s">
        <v>1185</v>
      </c>
      <c r="H1330" s="465">
        <v>1</v>
      </c>
      <c r="I1330" s="466" t="s">
        <v>5604</v>
      </c>
      <c r="J1330" s="467">
        <v>0.1</v>
      </c>
      <c r="K1330" s="466" t="s">
        <v>5604</v>
      </c>
      <c r="L1330" s="468"/>
      <c r="M1330" s="469">
        <v>135.35</v>
      </c>
      <c r="N1330" s="469">
        <v>135.35</v>
      </c>
      <c r="O1330" s="305" t="s">
        <v>1771</v>
      </c>
    </row>
    <row r="1331" spans="1:15" s="1" customFormat="1" ht="26.25" thickBot="1">
      <c r="A1331" s="526" t="s">
        <v>2923</v>
      </c>
      <c r="B1331" s="527"/>
      <c r="C1331" s="527"/>
      <c r="D1331" s="527"/>
      <c r="E1331" s="527"/>
      <c r="F1331" s="527"/>
      <c r="G1331" s="527"/>
      <c r="H1331" s="527"/>
      <c r="I1331" s="527"/>
      <c r="J1331" s="527"/>
      <c r="K1331" s="527"/>
      <c r="L1331" s="527"/>
      <c r="M1331" s="527"/>
      <c r="N1331" s="527"/>
      <c r="O1331" s="528"/>
    </row>
    <row r="1332" spans="1:14" s="1" customFormat="1" ht="15.75">
      <c r="A1332" s="91" t="s">
        <v>83</v>
      </c>
      <c r="N1332" s="2"/>
    </row>
    <row r="1333" spans="1:15" s="15" customFormat="1" ht="23.25">
      <c r="A1333" s="541" t="s">
        <v>254</v>
      </c>
      <c r="B1333" s="541"/>
      <c r="C1333" s="541"/>
      <c r="D1333" s="54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1"/>
    </row>
    <row r="1334" spans="1:15" s="4" customFormat="1" ht="47.25">
      <c r="A1334" s="39" t="s">
        <v>2985</v>
      </c>
      <c r="B1334" s="39" t="s">
        <v>580</v>
      </c>
      <c r="C1334" s="39" t="s">
        <v>1930</v>
      </c>
      <c r="D1334" s="40" t="s">
        <v>1931</v>
      </c>
      <c r="E1334" s="40" t="s">
        <v>1932</v>
      </c>
      <c r="F1334" s="40" t="s">
        <v>4276</v>
      </c>
      <c r="G1334" s="40" t="s">
        <v>2986</v>
      </c>
      <c r="H1334" s="41" t="s">
        <v>2800</v>
      </c>
      <c r="I1334" s="41" t="s">
        <v>2361</v>
      </c>
      <c r="J1334" s="41" t="s">
        <v>2987</v>
      </c>
      <c r="K1334" s="42" t="s">
        <v>4613</v>
      </c>
      <c r="L1334" s="39" t="s">
        <v>2988</v>
      </c>
      <c r="M1334" s="42" t="s">
        <v>2801</v>
      </c>
      <c r="N1334" s="42" t="s">
        <v>1933</v>
      </c>
      <c r="O1334" s="39" t="s">
        <v>1929</v>
      </c>
    </row>
    <row r="1335" spans="1:15" s="4" customFormat="1" ht="15.75">
      <c r="A1335" s="43" t="s">
        <v>731</v>
      </c>
      <c r="B1335" s="44" t="s">
        <v>5364</v>
      </c>
      <c r="C1335" s="45" t="s">
        <v>1186</v>
      </c>
      <c r="D1335" s="46" t="s">
        <v>5365</v>
      </c>
      <c r="E1335" s="46" t="s">
        <v>4692</v>
      </c>
      <c r="F1335" s="46" t="s">
        <v>2472</v>
      </c>
      <c r="G1335" s="46" t="s">
        <v>1187</v>
      </c>
      <c r="H1335" s="48">
        <v>60</v>
      </c>
      <c r="I1335" s="49">
        <v>100.065</v>
      </c>
      <c r="J1335" s="68">
        <v>0.1</v>
      </c>
      <c r="K1335" s="58">
        <f>SUM(I1335*100)/110</f>
        <v>90.96818181818182</v>
      </c>
      <c r="L1335" s="69">
        <v>0.5</v>
      </c>
      <c r="M1335" s="58">
        <v>45.48</v>
      </c>
      <c r="N1335" s="51">
        <f>(M1335/H1335)</f>
        <v>0.7579999999999999</v>
      </c>
      <c r="O1335" s="50" t="s">
        <v>4472</v>
      </c>
    </row>
    <row r="1336" spans="1:15" s="1" customFormat="1" ht="16.5" thickBot="1">
      <c r="A1336" s="6"/>
      <c r="B1336" s="9"/>
      <c r="C1336" s="12"/>
      <c r="D1336" s="8"/>
      <c r="E1336" s="4"/>
      <c r="F1336" s="8"/>
      <c r="G1336" s="115"/>
      <c r="H1336" s="6"/>
      <c r="I1336" s="18"/>
      <c r="J1336" s="86"/>
      <c r="K1336" s="18"/>
      <c r="L1336" s="87"/>
      <c r="M1336" s="18"/>
      <c r="N1336" s="24"/>
      <c r="O1336" s="7"/>
    </row>
    <row r="1337" spans="1:15" s="1" customFormat="1" ht="26.25" thickBot="1">
      <c r="A1337" s="526" t="s">
        <v>3691</v>
      </c>
      <c r="B1337" s="527"/>
      <c r="C1337" s="527"/>
      <c r="D1337" s="527"/>
      <c r="E1337" s="527"/>
      <c r="F1337" s="527"/>
      <c r="G1337" s="527"/>
      <c r="H1337" s="527"/>
      <c r="I1337" s="527"/>
      <c r="J1337" s="527"/>
      <c r="K1337" s="527"/>
      <c r="L1337" s="527"/>
      <c r="M1337" s="527"/>
      <c r="N1337" s="527"/>
      <c r="O1337" s="528"/>
    </row>
    <row r="1338" spans="1:14" s="1" customFormat="1" ht="15.75">
      <c r="A1338" s="91" t="s">
        <v>400</v>
      </c>
      <c r="N1338" s="78"/>
    </row>
    <row r="1339" spans="1:14" s="1" customFormat="1" ht="23.25">
      <c r="A1339" s="541" t="s">
        <v>256</v>
      </c>
      <c r="B1339" s="541"/>
      <c r="C1339" s="541"/>
      <c r="D1339" s="541"/>
      <c r="N1339" s="78"/>
    </row>
    <row r="1340" spans="1:15" s="1" customFormat="1" ht="47.25">
      <c r="A1340" s="39" t="s">
        <v>2985</v>
      </c>
      <c r="B1340" s="39" t="s">
        <v>580</v>
      </c>
      <c r="C1340" s="39" t="s">
        <v>1930</v>
      </c>
      <c r="D1340" s="40" t="s">
        <v>1931</v>
      </c>
      <c r="E1340" s="40" t="s">
        <v>1932</v>
      </c>
      <c r="F1340" s="40" t="s">
        <v>4276</v>
      </c>
      <c r="G1340" s="40" t="s">
        <v>2986</v>
      </c>
      <c r="H1340" s="41" t="s">
        <v>2800</v>
      </c>
      <c r="I1340" s="41" t="s">
        <v>2361</v>
      </c>
      <c r="J1340" s="41" t="s">
        <v>2987</v>
      </c>
      <c r="K1340" s="42" t="s">
        <v>4613</v>
      </c>
      <c r="L1340" s="39" t="s">
        <v>2988</v>
      </c>
      <c r="M1340" s="42" t="s">
        <v>2801</v>
      </c>
      <c r="N1340" s="42" t="s">
        <v>1933</v>
      </c>
      <c r="O1340" s="39" t="s">
        <v>1929</v>
      </c>
    </row>
    <row r="1341" spans="1:15" s="1" customFormat="1" ht="31.5">
      <c r="A1341" s="43">
        <v>494</v>
      </c>
      <c r="B1341" s="57" t="s">
        <v>647</v>
      </c>
      <c r="C1341" s="55" t="s">
        <v>694</v>
      </c>
      <c r="D1341" s="52" t="s">
        <v>3733</v>
      </c>
      <c r="E1341" s="46" t="s">
        <v>4575</v>
      </c>
      <c r="F1341" s="47" t="s">
        <v>5333</v>
      </c>
      <c r="G1341" s="47" t="s">
        <v>696</v>
      </c>
      <c r="H1341" s="48">
        <v>1</v>
      </c>
      <c r="I1341" s="49">
        <v>771.9</v>
      </c>
      <c r="J1341" s="68">
        <v>0.1</v>
      </c>
      <c r="K1341" s="58">
        <f aca="true" t="shared" si="92" ref="K1341:K1349">SUM(I1341*100)/110</f>
        <v>701.7272727272727</v>
      </c>
      <c r="L1341" s="81">
        <v>0.49411</v>
      </c>
      <c r="M1341" s="49">
        <f aca="true" t="shared" si="93" ref="M1341:M1349">SUM(K1341-(K1341*L1341))</f>
        <v>354.99681000000004</v>
      </c>
      <c r="N1341" s="58">
        <f aca="true" t="shared" si="94" ref="N1341:N1348">(M1341/H1341)</f>
        <v>354.99681000000004</v>
      </c>
      <c r="O1341" s="50" t="s">
        <v>2676</v>
      </c>
    </row>
    <row r="1342" spans="1:15" s="1" customFormat="1" ht="31.5">
      <c r="A1342" s="43">
        <v>495</v>
      </c>
      <c r="B1342" s="57" t="s">
        <v>647</v>
      </c>
      <c r="C1342" s="55" t="s">
        <v>695</v>
      </c>
      <c r="D1342" s="52" t="s">
        <v>3733</v>
      </c>
      <c r="E1342" s="46" t="s">
        <v>3732</v>
      </c>
      <c r="F1342" s="47" t="s">
        <v>5333</v>
      </c>
      <c r="G1342" s="47" t="s">
        <v>697</v>
      </c>
      <c r="H1342" s="48">
        <v>1</v>
      </c>
      <c r="I1342" s="49">
        <v>392.92</v>
      </c>
      <c r="J1342" s="68">
        <v>0.1</v>
      </c>
      <c r="K1342" s="58">
        <f t="shared" si="92"/>
        <v>357.2</v>
      </c>
      <c r="L1342" s="81">
        <v>0.50308</v>
      </c>
      <c r="M1342" s="49">
        <f t="shared" si="93"/>
        <v>177.49982400000002</v>
      </c>
      <c r="N1342" s="58">
        <f t="shared" si="94"/>
        <v>177.49982400000002</v>
      </c>
      <c r="O1342" s="50" t="s">
        <v>2676</v>
      </c>
    </row>
    <row r="1343" spans="1:15" s="4" customFormat="1" ht="15.75">
      <c r="A1343" s="43">
        <v>1012</v>
      </c>
      <c r="B1343" s="45" t="s">
        <v>4658</v>
      </c>
      <c r="C1343" s="55" t="s">
        <v>4352</v>
      </c>
      <c r="D1343" s="46" t="s">
        <v>3671</v>
      </c>
      <c r="E1343" s="46" t="s">
        <v>3672</v>
      </c>
      <c r="F1343" s="47" t="s">
        <v>5333</v>
      </c>
      <c r="G1343" s="46" t="s">
        <v>4387</v>
      </c>
      <c r="H1343" s="48">
        <v>5</v>
      </c>
      <c r="I1343" s="49">
        <v>9.295</v>
      </c>
      <c r="J1343" s="68">
        <v>0.1</v>
      </c>
      <c r="K1343" s="49">
        <f t="shared" si="92"/>
        <v>8.45</v>
      </c>
      <c r="L1343" s="81">
        <v>0.50059</v>
      </c>
      <c r="M1343" s="58">
        <f t="shared" si="93"/>
        <v>4.2200145</v>
      </c>
      <c r="N1343" s="51">
        <f t="shared" si="94"/>
        <v>0.8440028999999999</v>
      </c>
      <c r="O1343" s="50" t="s">
        <v>1773</v>
      </c>
    </row>
    <row r="1344" spans="1:15" s="4" customFormat="1" ht="15.75">
      <c r="A1344" s="43">
        <v>1013</v>
      </c>
      <c r="B1344" s="45" t="s">
        <v>4658</v>
      </c>
      <c r="C1344" s="55" t="s">
        <v>5579</v>
      </c>
      <c r="D1344" s="46" t="s">
        <v>3671</v>
      </c>
      <c r="E1344" s="46" t="s">
        <v>3673</v>
      </c>
      <c r="F1344" s="47" t="s">
        <v>5333</v>
      </c>
      <c r="G1344" s="46" t="s">
        <v>4387</v>
      </c>
      <c r="H1344" s="48">
        <v>5</v>
      </c>
      <c r="I1344" s="49">
        <v>9.812</v>
      </c>
      <c r="J1344" s="68">
        <v>0.1</v>
      </c>
      <c r="K1344" s="49">
        <f t="shared" si="92"/>
        <v>8.92</v>
      </c>
      <c r="L1344" s="69">
        <v>0.5</v>
      </c>
      <c r="M1344" s="58">
        <f t="shared" si="93"/>
        <v>4.46</v>
      </c>
      <c r="N1344" s="51">
        <f t="shared" si="94"/>
        <v>0.892</v>
      </c>
      <c r="O1344" s="50" t="s">
        <v>1773</v>
      </c>
    </row>
    <row r="1345" spans="1:15" s="4" customFormat="1" ht="15.75">
      <c r="A1345" s="43">
        <v>631</v>
      </c>
      <c r="B1345" s="44" t="s">
        <v>5177</v>
      </c>
      <c r="C1345" s="55" t="s">
        <v>698</v>
      </c>
      <c r="D1345" s="52" t="s">
        <v>628</v>
      </c>
      <c r="E1345" s="46" t="s">
        <v>3077</v>
      </c>
      <c r="F1345" s="47" t="s">
        <v>5333</v>
      </c>
      <c r="G1345" s="46" t="s">
        <v>2136</v>
      </c>
      <c r="H1345" s="48">
        <v>1</v>
      </c>
      <c r="I1345" s="48" t="s">
        <v>5604</v>
      </c>
      <c r="J1345" s="68">
        <v>0.1</v>
      </c>
      <c r="K1345" s="48" t="s">
        <v>5604</v>
      </c>
      <c r="L1345" s="69"/>
      <c r="M1345" s="49">
        <v>122.5</v>
      </c>
      <c r="N1345" s="49">
        <v>122.5</v>
      </c>
      <c r="O1345" s="50" t="s">
        <v>1771</v>
      </c>
    </row>
    <row r="1346" spans="1:15" s="4" customFormat="1" ht="15.75">
      <c r="A1346" s="43">
        <v>632</v>
      </c>
      <c r="B1346" s="44" t="s">
        <v>5177</v>
      </c>
      <c r="C1346" s="55" t="s">
        <v>699</v>
      </c>
      <c r="D1346" s="52" t="s">
        <v>628</v>
      </c>
      <c r="E1346" s="46" t="s">
        <v>629</v>
      </c>
      <c r="F1346" s="47" t="s">
        <v>5333</v>
      </c>
      <c r="G1346" s="46" t="s">
        <v>2137</v>
      </c>
      <c r="H1346" s="48">
        <v>1</v>
      </c>
      <c r="I1346" s="48" t="s">
        <v>5604</v>
      </c>
      <c r="J1346" s="68">
        <v>0.1</v>
      </c>
      <c r="K1346" s="48" t="s">
        <v>5604</v>
      </c>
      <c r="L1346" s="69"/>
      <c r="M1346" s="49">
        <v>245</v>
      </c>
      <c r="N1346" s="49">
        <v>245</v>
      </c>
      <c r="O1346" s="50" t="s">
        <v>1771</v>
      </c>
    </row>
    <row r="1347" spans="1:15" s="4" customFormat="1" ht="15.75">
      <c r="A1347" s="43">
        <v>633</v>
      </c>
      <c r="B1347" s="44" t="s">
        <v>5177</v>
      </c>
      <c r="C1347" s="55" t="s">
        <v>700</v>
      </c>
      <c r="D1347" s="52" t="s">
        <v>628</v>
      </c>
      <c r="E1347" s="46" t="s">
        <v>630</v>
      </c>
      <c r="F1347" s="47" t="s">
        <v>5333</v>
      </c>
      <c r="G1347" s="46" t="s">
        <v>2135</v>
      </c>
      <c r="H1347" s="48">
        <v>1</v>
      </c>
      <c r="I1347" s="48" t="s">
        <v>5604</v>
      </c>
      <c r="J1347" s="68">
        <v>0.1</v>
      </c>
      <c r="K1347" s="48" t="s">
        <v>5604</v>
      </c>
      <c r="L1347" s="81"/>
      <c r="M1347" s="49">
        <v>49</v>
      </c>
      <c r="N1347" s="49">
        <v>49</v>
      </c>
      <c r="O1347" s="50" t="s">
        <v>1771</v>
      </c>
    </row>
    <row r="1348" spans="1:15" s="4" customFormat="1" ht="15.75">
      <c r="A1348" s="43">
        <v>69</v>
      </c>
      <c r="B1348" s="45" t="s">
        <v>577</v>
      </c>
      <c r="C1348" s="45" t="s">
        <v>5225</v>
      </c>
      <c r="D1348" s="46" t="s">
        <v>578</v>
      </c>
      <c r="E1348" s="46" t="s">
        <v>5390</v>
      </c>
      <c r="F1348" s="47" t="s">
        <v>5333</v>
      </c>
      <c r="G1348" s="47" t="s">
        <v>5226</v>
      </c>
      <c r="H1348" s="48">
        <v>1</v>
      </c>
      <c r="I1348" s="49">
        <v>86.25</v>
      </c>
      <c r="J1348" s="68">
        <v>0.1</v>
      </c>
      <c r="K1348" s="49">
        <f t="shared" si="92"/>
        <v>78.4090909090909</v>
      </c>
      <c r="L1348" s="111">
        <v>0.23479</v>
      </c>
      <c r="M1348" s="49">
        <f t="shared" si="93"/>
        <v>59.99942045454546</v>
      </c>
      <c r="N1348" s="58">
        <f t="shared" si="94"/>
        <v>59.99942045454546</v>
      </c>
      <c r="O1348" s="50" t="s">
        <v>2879</v>
      </c>
    </row>
    <row r="1349" spans="1:15" s="4" customFormat="1" ht="15.75">
      <c r="A1349" s="43">
        <v>332</v>
      </c>
      <c r="B1349" s="45" t="s">
        <v>3636</v>
      </c>
      <c r="C1349" s="55" t="s">
        <v>5228</v>
      </c>
      <c r="D1349" s="46" t="s">
        <v>573</v>
      </c>
      <c r="E1349" s="46" t="s">
        <v>3637</v>
      </c>
      <c r="F1349" s="46" t="s">
        <v>5333</v>
      </c>
      <c r="G1349" s="47" t="s">
        <v>693</v>
      </c>
      <c r="H1349" s="48">
        <v>1</v>
      </c>
      <c r="I1349" s="49">
        <v>184.34</v>
      </c>
      <c r="J1349" s="68">
        <v>0.1</v>
      </c>
      <c r="K1349" s="49">
        <f t="shared" si="92"/>
        <v>167.5818181818182</v>
      </c>
      <c r="L1349" s="69">
        <v>0.0751</v>
      </c>
      <c r="M1349" s="49">
        <f t="shared" si="93"/>
        <v>154.99642363636366</v>
      </c>
      <c r="N1349" s="58">
        <v>155.11</v>
      </c>
      <c r="O1349" s="50" t="s">
        <v>1771</v>
      </c>
    </row>
    <row r="1350" spans="1:15" ht="16.5" thickBot="1">
      <c r="A1350" s="6"/>
      <c r="B1350" s="11"/>
      <c r="C1350" s="12"/>
      <c r="D1350" s="8"/>
      <c r="F1350" s="8"/>
      <c r="G1350" s="10"/>
      <c r="H1350" s="17"/>
      <c r="I1350" s="18"/>
      <c r="J1350" s="36"/>
      <c r="K1350" s="30"/>
      <c r="L1350" s="37"/>
      <c r="M1350" s="30"/>
      <c r="N1350" s="32"/>
      <c r="O1350" s="7"/>
    </row>
    <row r="1351" spans="1:15" ht="26.25" thickBot="1">
      <c r="A1351" s="526" t="s">
        <v>2277</v>
      </c>
      <c r="B1351" s="527"/>
      <c r="C1351" s="527"/>
      <c r="D1351" s="527"/>
      <c r="E1351" s="527"/>
      <c r="F1351" s="527"/>
      <c r="G1351" s="527"/>
      <c r="H1351" s="527"/>
      <c r="I1351" s="527"/>
      <c r="J1351" s="527"/>
      <c r="K1351" s="527"/>
      <c r="L1351" s="527"/>
      <c r="M1351" s="527"/>
      <c r="N1351" s="527"/>
      <c r="O1351" s="528"/>
    </row>
    <row r="1352" ht="15">
      <c r="A1352" s="248" t="s">
        <v>3784</v>
      </c>
    </row>
    <row r="1353" spans="1:14" s="1" customFormat="1" ht="23.25">
      <c r="A1353" s="541" t="s">
        <v>390</v>
      </c>
      <c r="B1353" s="541"/>
      <c r="C1353" s="541"/>
      <c r="D1353" s="541"/>
      <c r="E1353" s="541"/>
      <c r="F1353" s="541"/>
      <c r="G1353" s="541"/>
      <c r="N1353" s="78"/>
    </row>
    <row r="1354" spans="1:15" s="4" customFormat="1" ht="47.25">
      <c r="A1354" s="39" t="s">
        <v>2985</v>
      </c>
      <c r="B1354" s="39" t="s">
        <v>580</v>
      </c>
      <c r="C1354" s="39" t="s">
        <v>1930</v>
      </c>
      <c r="D1354" s="40" t="s">
        <v>1931</v>
      </c>
      <c r="E1354" s="40" t="s">
        <v>1932</v>
      </c>
      <c r="F1354" s="40" t="s">
        <v>4276</v>
      </c>
      <c r="G1354" s="40" t="s">
        <v>2986</v>
      </c>
      <c r="H1354" s="41" t="s">
        <v>2800</v>
      </c>
      <c r="I1354" s="41" t="s">
        <v>2361</v>
      </c>
      <c r="J1354" s="41" t="s">
        <v>2987</v>
      </c>
      <c r="K1354" s="42" t="s">
        <v>4613</v>
      </c>
      <c r="L1354" s="39" t="s">
        <v>2988</v>
      </c>
      <c r="M1354" s="42" t="s">
        <v>2801</v>
      </c>
      <c r="N1354" s="42" t="s">
        <v>1933</v>
      </c>
      <c r="O1354" s="39" t="s">
        <v>1929</v>
      </c>
    </row>
    <row r="1355" spans="1:15" s="4" customFormat="1" ht="31.5">
      <c r="A1355" s="43">
        <v>904</v>
      </c>
      <c r="B1355" s="45" t="s">
        <v>1834</v>
      </c>
      <c r="C1355" s="55" t="s">
        <v>1924</v>
      </c>
      <c r="D1355" s="46" t="s">
        <v>1835</v>
      </c>
      <c r="E1355" s="52" t="s">
        <v>3187</v>
      </c>
      <c r="F1355" s="47" t="s">
        <v>1915</v>
      </c>
      <c r="G1355" s="47" t="s">
        <v>1925</v>
      </c>
      <c r="H1355" s="48">
        <v>15</v>
      </c>
      <c r="I1355" s="126" t="s">
        <v>389</v>
      </c>
      <c r="J1355" s="68"/>
      <c r="K1355" s="58"/>
      <c r="L1355" s="157"/>
      <c r="M1355" s="58"/>
      <c r="N1355" s="51"/>
      <c r="O1355" s="50"/>
    </row>
    <row r="1356" spans="1:15" s="4" customFormat="1" ht="31.5">
      <c r="A1356" s="43">
        <v>905</v>
      </c>
      <c r="B1356" s="45" t="s">
        <v>1834</v>
      </c>
      <c r="C1356" s="55" t="s">
        <v>1926</v>
      </c>
      <c r="D1356" s="46" t="s">
        <v>1835</v>
      </c>
      <c r="E1356" s="52" t="s">
        <v>3188</v>
      </c>
      <c r="F1356" s="47" t="s">
        <v>1915</v>
      </c>
      <c r="G1356" s="47" t="s">
        <v>1925</v>
      </c>
      <c r="H1356" s="48">
        <v>15</v>
      </c>
      <c r="I1356" s="126" t="s">
        <v>389</v>
      </c>
      <c r="J1356" s="68"/>
      <c r="K1356" s="58"/>
      <c r="L1356" s="157"/>
      <c r="M1356" s="58"/>
      <c r="N1356" s="51"/>
      <c r="O1356" s="50"/>
    </row>
    <row r="1357" spans="1:15" s="4" customFormat="1" ht="31.5">
      <c r="A1357" s="43">
        <v>906</v>
      </c>
      <c r="B1357" s="45" t="s">
        <v>1834</v>
      </c>
      <c r="C1357" s="55" t="s">
        <v>1927</v>
      </c>
      <c r="D1357" s="46" t="s">
        <v>1835</v>
      </c>
      <c r="E1357" s="52" t="s">
        <v>5192</v>
      </c>
      <c r="F1357" s="47" t="s">
        <v>1915</v>
      </c>
      <c r="G1357" s="47" t="s">
        <v>1925</v>
      </c>
      <c r="H1357" s="48">
        <v>15</v>
      </c>
      <c r="I1357" s="126" t="s">
        <v>389</v>
      </c>
      <c r="J1357" s="68"/>
      <c r="K1357" s="58"/>
      <c r="L1357" s="157"/>
      <c r="M1357" s="58"/>
      <c r="N1357" s="51"/>
      <c r="O1357" s="50"/>
    </row>
    <row r="1358" spans="1:15" s="4" customFormat="1" ht="15.75">
      <c r="A1358" s="43">
        <v>497</v>
      </c>
      <c r="B1358" s="45" t="s">
        <v>5514</v>
      </c>
      <c r="C1358" s="45" t="s">
        <v>1916</v>
      </c>
      <c r="D1358" s="46" t="s">
        <v>5515</v>
      </c>
      <c r="E1358" s="46" t="s">
        <v>4052</v>
      </c>
      <c r="F1358" s="47"/>
      <c r="G1358" s="47" t="s">
        <v>1918</v>
      </c>
      <c r="H1358" s="48">
        <v>28</v>
      </c>
      <c r="I1358" s="126" t="s">
        <v>387</v>
      </c>
      <c r="J1358" s="167"/>
      <c r="K1358" s="58"/>
      <c r="L1358" s="157"/>
      <c r="M1358" s="49"/>
      <c r="N1358" s="51"/>
      <c r="O1358" s="50"/>
    </row>
    <row r="1359" spans="1:15" s="4" customFormat="1" ht="15.75">
      <c r="A1359" s="43">
        <v>498</v>
      </c>
      <c r="B1359" s="45" t="s">
        <v>5514</v>
      </c>
      <c r="C1359" s="45" t="s">
        <v>1917</v>
      </c>
      <c r="D1359" s="46" t="s">
        <v>5515</v>
      </c>
      <c r="E1359" s="46" t="s">
        <v>5690</v>
      </c>
      <c r="F1359" s="47"/>
      <c r="G1359" s="47" t="s">
        <v>1918</v>
      </c>
      <c r="H1359" s="48">
        <v>14</v>
      </c>
      <c r="I1359" s="126" t="s">
        <v>387</v>
      </c>
      <c r="J1359" s="167"/>
      <c r="K1359" s="58"/>
      <c r="L1359" s="157"/>
      <c r="M1359" s="49"/>
      <c r="N1359" s="51"/>
      <c r="O1359" s="50"/>
    </row>
    <row r="1360" spans="1:15" s="4" customFormat="1" ht="15.75">
      <c r="A1360" s="43">
        <v>761</v>
      </c>
      <c r="B1360" s="45" t="s">
        <v>5201</v>
      </c>
      <c r="C1360" s="45" t="s">
        <v>1922</v>
      </c>
      <c r="D1360" s="46" t="s">
        <v>3475</v>
      </c>
      <c r="E1360" s="46" t="s">
        <v>5202</v>
      </c>
      <c r="F1360" s="47"/>
      <c r="G1360" s="46" t="s">
        <v>1923</v>
      </c>
      <c r="H1360" s="48">
        <v>14</v>
      </c>
      <c r="I1360" s="126" t="s">
        <v>387</v>
      </c>
      <c r="J1360" s="167"/>
      <c r="K1360" s="58"/>
      <c r="L1360" s="157"/>
      <c r="M1360" s="49"/>
      <c r="N1360" s="51"/>
      <c r="O1360" s="50"/>
    </row>
    <row r="1361" spans="1:15" s="4" customFormat="1" ht="16.5" thickBot="1">
      <c r="A1361" s="6"/>
      <c r="B1361" s="11"/>
      <c r="C1361" s="11"/>
      <c r="D1361" s="8"/>
      <c r="E1361" s="8"/>
      <c r="F1361" s="10"/>
      <c r="G1361" s="8"/>
      <c r="H1361" s="17"/>
      <c r="I1361" s="18"/>
      <c r="J1361" s="86"/>
      <c r="K1361" s="27"/>
      <c r="L1361" s="272"/>
      <c r="M1361" s="18"/>
      <c r="N1361" s="19"/>
      <c r="O1361" s="7"/>
    </row>
    <row r="1362" spans="1:15" s="4" customFormat="1" ht="26.25" thickBot="1">
      <c r="A1362" s="526" t="s">
        <v>1188</v>
      </c>
      <c r="B1362" s="527"/>
      <c r="C1362" s="527"/>
      <c r="D1362" s="527"/>
      <c r="E1362" s="527"/>
      <c r="F1362" s="527"/>
      <c r="G1362" s="527"/>
      <c r="H1362" s="527"/>
      <c r="I1362" s="527"/>
      <c r="J1362" s="527"/>
      <c r="K1362" s="527"/>
      <c r="L1362" s="527"/>
      <c r="M1362" s="527"/>
      <c r="N1362" s="527"/>
      <c r="O1362" s="528"/>
    </row>
    <row r="1363" s="4" customFormat="1" ht="15.75">
      <c r="A1363" s="92" t="s">
        <v>414</v>
      </c>
    </row>
    <row r="1364" spans="1:4" s="4" customFormat="1" ht="23.25">
      <c r="A1364" s="541" t="s">
        <v>257</v>
      </c>
      <c r="B1364" s="541"/>
      <c r="C1364" s="541"/>
      <c r="D1364" s="541"/>
    </row>
    <row r="1365" spans="1:15" s="4" customFormat="1" ht="47.25">
      <c r="A1365" s="39" t="s">
        <v>2985</v>
      </c>
      <c r="B1365" s="39" t="s">
        <v>580</v>
      </c>
      <c r="C1365" s="39" t="s">
        <v>1930</v>
      </c>
      <c r="D1365" s="40" t="s">
        <v>1931</v>
      </c>
      <c r="E1365" s="40" t="s">
        <v>1932</v>
      </c>
      <c r="F1365" s="40" t="s">
        <v>719</v>
      </c>
      <c r="G1365" s="40" t="s">
        <v>2986</v>
      </c>
      <c r="H1365" s="41" t="s">
        <v>2800</v>
      </c>
      <c r="I1365" s="41" t="s">
        <v>2361</v>
      </c>
      <c r="J1365" s="41" t="s">
        <v>2987</v>
      </c>
      <c r="K1365" s="42" t="s">
        <v>4613</v>
      </c>
      <c r="L1365" s="39" t="s">
        <v>2988</v>
      </c>
      <c r="M1365" s="42" t="s">
        <v>2801</v>
      </c>
      <c r="N1365" s="42" t="s">
        <v>1933</v>
      </c>
      <c r="O1365" s="39" t="s">
        <v>1929</v>
      </c>
    </row>
    <row r="1366" spans="1:15" s="4" customFormat="1" ht="15.75">
      <c r="A1366" s="43">
        <v>140</v>
      </c>
      <c r="B1366" s="44" t="s">
        <v>1741</v>
      </c>
      <c r="C1366" s="55" t="s">
        <v>1189</v>
      </c>
      <c r="D1366" s="46" t="s">
        <v>1742</v>
      </c>
      <c r="E1366" s="46" t="s">
        <v>2688</v>
      </c>
      <c r="F1366" s="46" t="s">
        <v>1190</v>
      </c>
      <c r="G1366" s="46" t="s">
        <v>1191</v>
      </c>
      <c r="H1366" s="48">
        <v>1</v>
      </c>
      <c r="I1366" s="49">
        <v>37.19</v>
      </c>
      <c r="J1366" s="68">
        <v>0.1</v>
      </c>
      <c r="K1366" s="58">
        <f>SUM(I1366*100)/110</f>
        <v>33.80909090909091</v>
      </c>
      <c r="L1366" s="69">
        <v>0.5</v>
      </c>
      <c r="M1366" s="58">
        <f>SUM(K1366-(K1366*L1366))</f>
        <v>16.904545454545456</v>
      </c>
      <c r="N1366" s="58">
        <f>(M1366/H1366)</f>
        <v>16.904545454545456</v>
      </c>
      <c r="O1366" s="50" t="s">
        <v>1771</v>
      </c>
    </row>
    <row r="1367" spans="1:15" s="4" customFormat="1" ht="15.75">
      <c r="A1367" s="43"/>
      <c r="B1367" s="44"/>
      <c r="C1367" s="55" t="s">
        <v>1192</v>
      </c>
      <c r="D1367" s="46"/>
      <c r="E1367" s="46"/>
      <c r="F1367" s="46" t="s">
        <v>1190</v>
      </c>
      <c r="G1367" s="46" t="s">
        <v>1193</v>
      </c>
      <c r="H1367" s="48">
        <v>1</v>
      </c>
      <c r="I1367" s="49">
        <v>131.82</v>
      </c>
      <c r="J1367" s="68">
        <v>0.1</v>
      </c>
      <c r="K1367" s="58">
        <f>SUM(I1367*100)/110</f>
        <v>119.83636363636364</v>
      </c>
      <c r="L1367" s="69">
        <v>0.5</v>
      </c>
      <c r="M1367" s="58">
        <f>SUM(K1367-(K1367*L1367))</f>
        <v>59.91818181818182</v>
      </c>
      <c r="N1367" s="58">
        <f>(M1367/H1367)</f>
        <v>59.91818181818182</v>
      </c>
      <c r="O1367" s="50" t="s">
        <v>1771</v>
      </c>
    </row>
    <row r="1368" spans="1:15" s="4" customFormat="1" ht="16.5" thickBot="1">
      <c r="A1368" s="6"/>
      <c r="B1368" s="11"/>
      <c r="C1368" s="11"/>
      <c r="D1368" s="8"/>
      <c r="E1368" s="8"/>
      <c r="F1368" s="10"/>
      <c r="G1368" s="8"/>
      <c r="H1368" s="17"/>
      <c r="I1368" s="18"/>
      <c r="J1368" s="86"/>
      <c r="K1368" s="27"/>
      <c r="L1368" s="272"/>
      <c r="M1368" s="18"/>
      <c r="N1368" s="19"/>
      <c r="O1368" s="7"/>
    </row>
    <row r="1369" spans="1:15" s="4" customFormat="1" ht="26.25" thickBot="1">
      <c r="A1369" s="526" t="s">
        <v>1194</v>
      </c>
      <c r="B1369" s="527"/>
      <c r="C1369" s="527"/>
      <c r="D1369" s="527"/>
      <c r="E1369" s="527"/>
      <c r="F1369" s="527"/>
      <c r="G1369" s="527"/>
      <c r="H1369" s="527"/>
      <c r="I1369" s="527"/>
      <c r="J1369" s="527"/>
      <c r="K1369" s="527"/>
      <c r="L1369" s="527"/>
      <c r="M1369" s="527"/>
      <c r="N1369" s="527"/>
      <c r="O1369" s="528"/>
    </row>
    <row r="1370" s="4" customFormat="1" ht="15">
      <c r="A1370" s="92" t="s">
        <v>1195</v>
      </c>
    </row>
    <row r="1371" s="4" customFormat="1" ht="15.75">
      <c r="A1371" s="265" t="s">
        <v>18</v>
      </c>
    </row>
    <row r="1372" spans="1:4" s="4" customFormat="1" ht="23.25">
      <c r="A1372" s="541" t="s">
        <v>258</v>
      </c>
      <c r="B1372" s="541"/>
      <c r="C1372" s="541"/>
      <c r="D1372" s="541"/>
    </row>
    <row r="1373" spans="1:15" s="4" customFormat="1" ht="47.25">
      <c r="A1373" s="39" t="s">
        <v>2985</v>
      </c>
      <c r="B1373" s="39" t="s">
        <v>580</v>
      </c>
      <c r="C1373" s="39" t="s">
        <v>1930</v>
      </c>
      <c r="D1373" s="40" t="s">
        <v>1931</v>
      </c>
      <c r="E1373" s="40" t="s">
        <v>1932</v>
      </c>
      <c r="F1373" s="40" t="s">
        <v>719</v>
      </c>
      <c r="G1373" s="40" t="s">
        <v>2986</v>
      </c>
      <c r="H1373" s="41" t="s">
        <v>2800</v>
      </c>
      <c r="I1373" s="41" t="s">
        <v>2361</v>
      </c>
      <c r="J1373" s="41" t="s">
        <v>2987</v>
      </c>
      <c r="K1373" s="42" t="s">
        <v>4613</v>
      </c>
      <c r="L1373" s="39" t="s">
        <v>2988</v>
      </c>
      <c r="M1373" s="42" t="s">
        <v>2801</v>
      </c>
      <c r="N1373" s="42" t="s">
        <v>1933</v>
      </c>
      <c r="O1373" s="39" t="s">
        <v>1929</v>
      </c>
    </row>
    <row r="1374" spans="1:15" s="4" customFormat="1" ht="15.75">
      <c r="A1374" s="43">
        <v>129</v>
      </c>
      <c r="B1374" s="44" t="s">
        <v>4436</v>
      </c>
      <c r="C1374" s="45" t="s">
        <v>1196</v>
      </c>
      <c r="D1374" s="46" t="s">
        <v>4437</v>
      </c>
      <c r="E1374" s="46" t="s">
        <v>2962</v>
      </c>
      <c r="F1374" s="46" t="s">
        <v>1197</v>
      </c>
      <c r="G1374" s="46" t="s">
        <v>1198</v>
      </c>
      <c r="H1374" s="43">
        <v>30</v>
      </c>
      <c r="I1374" s="49">
        <v>10.6</v>
      </c>
      <c r="J1374" s="68">
        <v>0.1</v>
      </c>
      <c r="K1374" s="58">
        <f>SUM(I1374*100)/110</f>
        <v>9.636363636363637</v>
      </c>
      <c r="L1374" s="69">
        <v>0.5</v>
      </c>
      <c r="M1374" s="58">
        <f>SUM(K1374-(K1374*L1374))</f>
        <v>4.818181818181818</v>
      </c>
      <c r="N1374" s="54">
        <v>0.16034</v>
      </c>
      <c r="O1374" s="50" t="s">
        <v>1773</v>
      </c>
    </row>
    <row r="1375" spans="1:15" s="4" customFormat="1" ht="31.5">
      <c r="A1375" s="43">
        <v>130</v>
      </c>
      <c r="B1375" s="44" t="s">
        <v>4436</v>
      </c>
      <c r="C1375" s="45" t="s">
        <v>1199</v>
      </c>
      <c r="D1375" s="46" t="s">
        <v>4437</v>
      </c>
      <c r="E1375" s="46" t="s">
        <v>4438</v>
      </c>
      <c r="F1375" s="46" t="s">
        <v>1197</v>
      </c>
      <c r="G1375" s="46" t="s">
        <v>1200</v>
      </c>
      <c r="H1375" s="43">
        <v>10</v>
      </c>
      <c r="I1375" s="49">
        <v>10.2</v>
      </c>
      <c r="J1375" s="68">
        <v>0.1</v>
      </c>
      <c r="K1375" s="58">
        <f>SUM(I1375*100)/110</f>
        <v>9.272727272727272</v>
      </c>
      <c r="L1375" s="69">
        <v>0.5</v>
      </c>
      <c r="M1375" s="58">
        <f>SUM(K1375-(K1375*L1375))</f>
        <v>4.636363636363636</v>
      </c>
      <c r="N1375" s="51">
        <v>0.463</v>
      </c>
      <c r="O1375" s="50" t="s">
        <v>1773</v>
      </c>
    </row>
    <row r="1376" spans="1:15" s="4" customFormat="1" ht="16.5" thickBot="1">
      <c r="A1376" s="6"/>
      <c r="B1376" s="11"/>
      <c r="C1376" s="11"/>
      <c r="D1376" s="8"/>
      <c r="E1376" s="8"/>
      <c r="F1376" s="10"/>
      <c r="G1376" s="8"/>
      <c r="H1376" s="17"/>
      <c r="I1376" s="18"/>
      <c r="J1376" s="86"/>
      <c r="K1376" s="27"/>
      <c r="L1376" s="272"/>
      <c r="M1376" s="18"/>
      <c r="N1376" s="19"/>
      <c r="O1376" s="7"/>
    </row>
    <row r="1377" spans="1:15" s="4" customFormat="1" ht="26.25" thickBot="1">
      <c r="A1377" s="526" t="s">
        <v>1201</v>
      </c>
      <c r="B1377" s="527"/>
      <c r="C1377" s="527"/>
      <c r="D1377" s="527"/>
      <c r="E1377" s="527"/>
      <c r="F1377" s="527"/>
      <c r="G1377" s="527"/>
      <c r="H1377" s="527"/>
      <c r="I1377" s="527"/>
      <c r="J1377" s="527"/>
      <c r="K1377" s="527"/>
      <c r="L1377" s="527"/>
      <c r="M1377" s="527"/>
      <c r="N1377" s="527"/>
      <c r="O1377" s="528"/>
    </row>
    <row r="1378" s="4" customFormat="1" ht="15.75">
      <c r="A1378" s="92" t="s">
        <v>19</v>
      </c>
    </row>
    <row r="1379" spans="1:4" s="4" customFormat="1" ht="23.25">
      <c r="A1379" s="541" t="s">
        <v>259</v>
      </c>
      <c r="B1379" s="541"/>
      <c r="C1379" s="541"/>
      <c r="D1379" s="541"/>
    </row>
    <row r="1380" spans="1:15" s="4" customFormat="1" ht="47.25">
      <c r="A1380" s="39" t="s">
        <v>2985</v>
      </c>
      <c r="B1380" s="39" t="s">
        <v>580</v>
      </c>
      <c r="C1380" s="39" t="s">
        <v>1930</v>
      </c>
      <c r="D1380" s="40" t="s">
        <v>1931</v>
      </c>
      <c r="E1380" s="40" t="s">
        <v>1932</v>
      </c>
      <c r="F1380" s="40" t="s">
        <v>719</v>
      </c>
      <c r="G1380" s="40" t="s">
        <v>2986</v>
      </c>
      <c r="H1380" s="41" t="s">
        <v>2800</v>
      </c>
      <c r="I1380" s="41" t="s">
        <v>2361</v>
      </c>
      <c r="J1380" s="41" t="s">
        <v>2987</v>
      </c>
      <c r="K1380" s="42" t="s">
        <v>4613</v>
      </c>
      <c r="L1380" s="39" t="s">
        <v>2988</v>
      </c>
      <c r="M1380" s="42" t="s">
        <v>2801</v>
      </c>
      <c r="N1380" s="42" t="s">
        <v>1933</v>
      </c>
      <c r="O1380" s="39" t="s">
        <v>1929</v>
      </c>
    </row>
    <row r="1381" spans="1:15" s="4" customFormat="1" ht="31.5">
      <c r="A1381" s="43">
        <v>185</v>
      </c>
      <c r="B1381" s="44" t="s">
        <v>4436</v>
      </c>
      <c r="C1381" s="55" t="s">
        <v>1202</v>
      </c>
      <c r="D1381" s="46" t="s">
        <v>3179</v>
      </c>
      <c r="E1381" s="46" t="s">
        <v>3180</v>
      </c>
      <c r="F1381" s="46" t="s">
        <v>1203</v>
      </c>
      <c r="G1381" s="46" t="s">
        <v>1204</v>
      </c>
      <c r="H1381" s="43">
        <v>1</v>
      </c>
      <c r="I1381" s="49">
        <v>33.6</v>
      </c>
      <c r="J1381" s="68">
        <v>0.1</v>
      </c>
      <c r="K1381" s="58">
        <f>SUM(I1381*100)/110</f>
        <v>30.545454545454547</v>
      </c>
      <c r="L1381" s="69">
        <v>0.5</v>
      </c>
      <c r="M1381" s="58">
        <f>SUM(K1381-(K1381*L1381))</f>
        <v>15.272727272727273</v>
      </c>
      <c r="N1381" s="58">
        <f>(M1381/H1381)</f>
        <v>15.272727272727273</v>
      </c>
      <c r="O1381" s="50" t="s">
        <v>4472</v>
      </c>
    </row>
    <row r="1382" spans="1:15" s="4" customFormat="1" ht="16.5" thickBot="1">
      <c r="A1382" s="6"/>
      <c r="B1382" s="9"/>
      <c r="C1382" s="11"/>
      <c r="D1382" s="8"/>
      <c r="E1382" s="8"/>
      <c r="F1382" s="8"/>
      <c r="G1382" s="8"/>
      <c r="H1382" s="6"/>
      <c r="I1382" s="18"/>
      <c r="J1382" s="86"/>
      <c r="K1382" s="24"/>
      <c r="L1382" s="87"/>
      <c r="M1382" s="24"/>
      <c r="N1382" s="19"/>
      <c r="O1382" s="7"/>
    </row>
    <row r="1383" spans="1:15" s="4" customFormat="1" ht="26.25" thickBot="1">
      <c r="A1383" s="526" t="s">
        <v>260</v>
      </c>
      <c r="B1383" s="527"/>
      <c r="C1383" s="527"/>
      <c r="D1383" s="527"/>
      <c r="E1383" s="527"/>
      <c r="F1383" s="527"/>
      <c r="G1383" s="527"/>
      <c r="H1383" s="527"/>
      <c r="I1383" s="527"/>
      <c r="J1383" s="527"/>
      <c r="K1383" s="527"/>
      <c r="L1383" s="527"/>
      <c r="M1383" s="527"/>
      <c r="N1383" s="527"/>
      <c r="O1383" s="528"/>
    </row>
    <row r="1384" s="4" customFormat="1" ht="15">
      <c r="A1384" s="92" t="s">
        <v>161</v>
      </c>
    </row>
    <row r="1385" s="4" customFormat="1" ht="15.75">
      <c r="A1385" s="265" t="s">
        <v>20</v>
      </c>
    </row>
    <row r="1386" spans="1:4" s="4" customFormat="1" ht="23.25">
      <c r="A1386" s="541" t="s">
        <v>261</v>
      </c>
      <c r="B1386" s="541"/>
      <c r="C1386" s="541"/>
      <c r="D1386" s="541"/>
    </row>
    <row r="1387" spans="1:15" s="4" customFormat="1" ht="47.25">
      <c r="A1387" s="39" t="s">
        <v>2985</v>
      </c>
      <c r="B1387" s="39" t="s">
        <v>580</v>
      </c>
      <c r="C1387" s="39" t="s">
        <v>1930</v>
      </c>
      <c r="D1387" s="40" t="s">
        <v>1931</v>
      </c>
      <c r="E1387" s="40" t="s">
        <v>1932</v>
      </c>
      <c r="F1387" s="40" t="s">
        <v>719</v>
      </c>
      <c r="G1387" s="40" t="s">
        <v>2986</v>
      </c>
      <c r="H1387" s="41" t="s">
        <v>2800</v>
      </c>
      <c r="I1387" s="41" t="s">
        <v>2361</v>
      </c>
      <c r="J1387" s="41" t="s">
        <v>2987</v>
      </c>
      <c r="K1387" s="42" t="s">
        <v>4613</v>
      </c>
      <c r="L1387" s="39" t="s">
        <v>2988</v>
      </c>
      <c r="M1387" s="42" t="s">
        <v>2801</v>
      </c>
      <c r="N1387" s="42" t="s">
        <v>1933</v>
      </c>
      <c r="O1387" s="39" t="s">
        <v>1929</v>
      </c>
    </row>
    <row r="1388" spans="1:15" s="4" customFormat="1" ht="31.5">
      <c r="A1388" s="43">
        <v>42</v>
      </c>
      <c r="B1388" s="45" t="s">
        <v>4763</v>
      </c>
      <c r="C1388" s="55" t="s">
        <v>1205</v>
      </c>
      <c r="D1388" s="46" t="s">
        <v>1656</v>
      </c>
      <c r="E1388" s="46" t="s">
        <v>1657</v>
      </c>
      <c r="F1388" s="46" t="s">
        <v>1206</v>
      </c>
      <c r="G1388" s="46" t="s">
        <v>1207</v>
      </c>
      <c r="H1388" s="43">
        <v>1</v>
      </c>
      <c r="I1388" s="49">
        <v>6.65</v>
      </c>
      <c r="J1388" s="68">
        <v>0.1</v>
      </c>
      <c r="K1388" s="58">
        <f>SUM(I1388*100)/110</f>
        <v>6.045454545454546</v>
      </c>
      <c r="L1388" s="69">
        <v>0.5</v>
      </c>
      <c r="M1388" s="58">
        <f>SUM(K1388-(K1388*L1388))</f>
        <v>3.022727272727273</v>
      </c>
      <c r="N1388" s="51">
        <f>(M1388/H1388)</f>
        <v>3.022727272727273</v>
      </c>
      <c r="O1388" s="50" t="s">
        <v>1773</v>
      </c>
    </row>
    <row r="1389" spans="1:15" s="4" customFormat="1" ht="16.5" thickBot="1">
      <c r="A1389" s="6"/>
      <c r="B1389" s="11"/>
      <c r="C1389" s="12"/>
      <c r="D1389" s="8"/>
      <c r="E1389" s="8"/>
      <c r="F1389" s="8"/>
      <c r="G1389" s="8"/>
      <c r="H1389" s="6"/>
      <c r="I1389" s="18"/>
      <c r="J1389" s="86"/>
      <c r="K1389" s="24"/>
      <c r="L1389" s="87"/>
      <c r="M1389" s="24"/>
      <c r="N1389" s="19"/>
      <c r="O1389" s="7"/>
    </row>
    <row r="1390" spans="1:15" s="4" customFormat="1" ht="26.25" thickBot="1">
      <c r="A1390" s="526" t="s">
        <v>4963</v>
      </c>
      <c r="B1390" s="527"/>
      <c r="C1390" s="527"/>
      <c r="D1390" s="527"/>
      <c r="E1390" s="527"/>
      <c r="F1390" s="527"/>
      <c r="G1390" s="527"/>
      <c r="H1390" s="527"/>
      <c r="I1390" s="527"/>
      <c r="J1390" s="527"/>
      <c r="K1390" s="527"/>
      <c r="L1390" s="527"/>
      <c r="M1390" s="527"/>
      <c r="N1390" s="527"/>
      <c r="O1390" s="528"/>
    </row>
    <row r="1391" spans="1:15" s="4" customFormat="1" ht="15">
      <c r="A1391" s="248" t="s">
        <v>1775</v>
      </c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78"/>
      <c r="O1391" s="1"/>
    </row>
    <row r="1392" spans="1:15" s="4" customFormat="1" ht="15.75">
      <c r="A1392" s="259" t="s">
        <v>97</v>
      </c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78"/>
      <c r="O1392" s="1"/>
    </row>
    <row r="1393" spans="1:15" s="4" customFormat="1" ht="23.25">
      <c r="A1393" s="541" t="s">
        <v>262</v>
      </c>
      <c r="B1393" s="541"/>
      <c r="C1393" s="541"/>
      <c r="D1393" s="541"/>
      <c r="E1393" s="1"/>
      <c r="F1393" s="1"/>
      <c r="G1393" s="1"/>
      <c r="H1393" s="1"/>
      <c r="I1393" s="1"/>
      <c r="J1393" s="1"/>
      <c r="K1393" s="1"/>
      <c r="L1393" s="1"/>
      <c r="M1393" s="1"/>
      <c r="N1393" s="78"/>
      <c r="O1393" s="1"/>
    </row>
    <row r="1394" spans="1:15" s="4" customFormat="1" ht="47.25">
      <c r="A1394" s="39" t="s">
        <v>2985</v>
      </c>
      <c r="B1394" s="39" t="s">
        <v>580</v>
      </c>
      <c r="C1394" s="39" t="s">
        <v>1930</v>
      </c>
      <c r="D1394" s="40" t="s">
        <v>1931</v>
      </c>
      <c r="E1394" s="40" t="s">
        <v>1932</v>
      </c>
      <c r="F1394" s="40" t="s">
        <v>4276</v>
      </c>
      <c r="G1394" s="40" t="s">
        <v>2986</v>
      </c>
      <c r="H1394" s="41" t="s">
        <v>2800</v>
      </c>
      <c r="I1394" s="41" t="s">
        <v>2361</v>
      </c>
      <c r="J1394" s="41" t="s">
        <v>2987</v>
      </c>
      <c r="K1394" s="42" t="s">
        <v>4613</v>
      </c>
      <c r="L1394" s="39" t="s">
        <v>2988</v>
      </c>
      <c r="M1394" s="42" t="s">
        <v>2801</v>
      </c>
      <c r="N1394" s="42" t="s">
        <v>1933</v>
      </c>
      <c r="O1394" s="39" t="s">
        <v>1929</v>
      </c>
    </row>
    <row r="1395" spans="1:15" s="4" customFormat="1" ht="15.75">
      <c r="A1395" s="43">
        <v>358</v>
      </c>
      <c r="B1395" s="45" t="s">
        <v>2477</v>
      </c>
      <c r="C1395" s="55" t="s">
        <v>4832</v>
      </c>
      <c r="D1395" s="46" t="s">
        <v>2478</v>
      </c>
      <c r="E1395" s="46" t="s">
        <v>2479</v>
      </c>
      <c r="F1395" s="47" t="s">
        <v>5250</v>
      </c>
      <c r="G1395" s="47" t="s">
        <v>4834</v>
      </c>
      <c r="H1395" s="48">
        <v>10</v>
      </c>
      <c r="I1395" s="290">
        <v>6.9</v>
      </c>
      <c r="J1395" s="291">
        <v>0.1</v>
      </c>
      <c r="K1395" s="290">
        <f>SUM(I1395*100)/110</f>
        <v>6.2727272727272725</v>
      </c>
      <c r="L1395" s="83">
        <v>0.52</v>
      </c>
      <c r="M1395" s="290">
        <f>SUM(K1395-(K1395*L1395))</f>
        <v>3.0109090909090908</v>
      </c>
      <c r="N1395" s="292">
        <f>(M1395/H1395)</f>
        <v>0.3010909090909091</v>
      </c>
      <c r="O1395" s="50" t="s">
        <v>1773</v>
      </c>
    </row>
    <row r="1396" spans="1:15" ht="15.75">
      <c r="A1396" s="43">
        <v>359</v>
      </c>
      <c r="B1396" s="45" t="s">
        <v>2477</v>
      </c>
      <c r="C1396" s="55" t="s">
        <v>4833</v>
      </c>
      <c r="D1396" s="46" t="s">
        <v>2478</v>
      </c>
      <c r="E1396" s="46" t="s">
        <v>3934</v>
      </c>
      <c r="F1396" s="47" t="s">
        <v>5250</v>
      </c>
      <c r="G1396" s="47" t="s">
        <v>3897</v>
      </c>
      <c r="H1396" s="48">
        <v>10</v>
      </c>
      <c r="I1396" s="290">
        <v>20.9</v>
      </c>
      <c r="J1396" s="291">
        <v>0.1</v>
      </c>
      <c r="K1396" s="290">
        <f>SUM(I1396*100)/110</f>
        <v>19</v>
      </c>
      <c r="L1396" s="83">
        <v>0.52</v>
      </c>
      <c r="M1396" s="290">
        <f>SUM(K1396-(K1396*L1396))</f>
        <v>9.12</v>
      </c>
      <c r="N1396" s="293">
        <f>(M1396/H1396)</f>
        <v>0.9119999999999999</v>
      </c>
      <c r="O1396" s="50" t="s">
        <v>1773</v>
      </c>
    </row>
    <row r="1397" spans="1:15" s="1" customFormat="1" ht="15.75">
      <c r="A1397" s="43">
        <v>809</v>
      </c>
      <c r="B1397" s="45" t="s">
        <v>3135</v>
      </c>
      <c r="C1397" s="55" t="s">
        <v>4378</v>
      </c>
      <c r="D1397" s="46" t="s">
        <v>2130</v>
      </c>
      <c r="E1397" s="46" t="s">
        <v>2131</v>
      </c>
      <c r="F1397" s="47" t="s">
        <v>5250</v>
      </c>
      <c r="G1397" s="46" t="s">
        <v>4379</v>
      </c>
      <c r="H1397" s="43">
        <v>40</v>
      </c>
      <c r="I1397" s="49">
        <v>4.339</v>
      </c>
      <c r="J1397" s="68">
        <v>0.1</v>
      </c>
      <c r="K1397" s="49">
        <f>SUM(I1397*100)/110</f>
        <v>3.944545454545455</v>
      </c>
      <c r="L1397" s="81">
        <v>0.685</v>
      </c>
      <c r="M1397" s="49">
        <f>SUM(K1397-(K1397*L1397))</f>
        <v>1.242531818181818</v>
      </c>
      <c r="N1397" s="292">
        <f>(M1397/H1397)</f>
        <v>0.031063295454545448</v>
      </c>
      <c r="O1397" s="50" t="s">
        <v>4472</v>
      </c>
    </row>
    <row r="1398" spans="1:15" ht="15.75">
      <c r="A1398" s="43">
        <v>1096</v>
      </c>
      <c r="B1398" s="45" t="s">
        <v>4927</v>
      </c>
      <c r="C1398" s="55" t="s">
        <v>4380</v>
      </c>
      <c r="D1398" s="46" t="s">
        <v>5338</v>
      </c>
      <c r="E1398" s="46" t="s">
        <v>5339</v>
      </c>
      <c r="F1398" s="47" t="s">
        <v>5250</v>
      </c>
      <c r="G1398" s="46" t="s">
        <v>4381</v>
      </c>
      <c r="H1398" s="48">
        <v>6</v>
      </c>
      <c r="I1398" s="290">
        <v>6.9</v>
      </c>
      <c r="J1398" s="291">
        <v>0.1</v>
      </c>
      <c r="K1398" s="85">
        <f>SUM(I1398*100)/110</f>
        <v>6.2727272727272725</v>
      </c>
      <c r="L1398" s="83">
        <v>0.521</v>
      </c>
      <c r="M1398" s="85">
        <f>SUM(K1398-(K1398*L1398))</f>
        <v>3.0046363636363633</v>
      </c>
      <c r="N1398" s="292">
        <f>(M1398/H1398)</f>
        <v>0.5007727272727273</v>
      </c>
      <c r="O1398" s="50" t="s">
        <v>1773</v>
      </c>
    </row>
    <row r="1399" spans="1:15" ht="16.5" thickBot="1">
      <c r="A1399" s="6"/>
      <c r="B1399" s="11"/>
      <c r="C1399" s="12"/>
      <c r="D1399" s="8"/>
      <c r="E1399" s="8"/>
      <c r="F1399" s="8"/>
      <c r="G1399" s="8"/>
      <c r="H1399" s="6"/>
      <c r="I1399" s="222"/>
      <c r="J1399" s="86"/>
      <c r="K1399" s="24"/>
      <c r="L1399" s="87"/>
      <c r="M1399" s="24"/>
      <c r="N1399" s="19"/>
      <c r="O1399" s="7"/>
    </row>
    <row r="1400" spans="1:15" s="4" customFormat="1" ht="26.25" thickBot="1">
      <c r="A1400" s="526" t="s">
        <v>2931</v>
      </c>
      <c r="B1400" s="527"/>
      <c r="C1400" s="527"/>
      <c r="D1400" s="527"/>
      <c r="E1400" s="527"/>
      <c r="F1400" s="527"/>
      <c r="G1400" s="527"/>
      <c r="H1400" s="527"/>
      <c r="I1400" s="527"/>
      <c r="J1400" s="527"/>
      <c r="K1400" s="527"/>
      <c r="L1400" s="527"/>
      <c r="M1400" s="527"/>
      <c r="N1400" s="527"/>
      <c r="O1400" s="528"/>
    </row>
    <row r="1401" spans="1:15" s="4" customFormat="1" ht="15.75">
      <c r="A1401" s="445" t="s">
        <v>404</v>
      </c>
      <c r="B1401" s="425"/>
      <c r="C1401" s="425"/>
      <c r="D1401" s="425"/>
      <c r="E1401" s="425"/>
      <c r="F1401" s="425"/>
      <c r="G1401" s="425"/>
      <c r="H1401" s="425"/>
      <c r="I1401" s="425"/>
      <c r="J1401" s="425"/>
      <c r="K1401" s="425"/>
      <c r="L1401" s="425"/>
      <c r="M1401" s="425"/>
      <c r="N1401" s="426"/>
      <c r="O1401" s="425"/>
    </row>
    <row r="1402" spans="1:15" s="4" customFormat="1" ht="23.25">
      <c r="A1402" s="541" t="s">
        <v>263</v>
      </c>
      <c r="B1402" s="541"/>
      <c r="C1402" s="541"/>
      <c r="D1402" s="541"/>
      <c r="E1402" s="425"/>
      <c r="F1402" s="425"/>
      <c r="G1402" s="425"/>
      <c r="H1402" s="425"/>
      <c r="I1402" s="425"/>
      <c r="J1402" s="425"/>
      <c r="K1402" s="425"/>
      <c r="L1402" s="425"/>
      <c r="M1402" s="425"/>
      <c r="N1402" s="426"/>
      <c r="O1402" s="425"/>
    </row>
    <row r="1403" spans="1:15" s="4" customFormat="1" ht="47.25">
      <c r="A1403" s="39" t="s">
        <v>2985</v>
      </c>
      <c r="B1403" s="39" t="s">
        <v>580</v>
      </c>
      <c r="C1403" s="39" t="s">
        <v>1930</v>
      </c>
      <c r="D1403" s="40" t="s">
        <v>1931</v>
      </c>
      <c r="E1403" s="40" t="s">
        <v>1932</v>
      </c>
      <c r="F1403" s="40" t="s">
        <v>4276</v>
      </c>
      <c r="G1403" s="40" t="s">
        <v>2986</v>
      </c>
      <c r="H1403" s="41" t="s">
        <v>2800</v>
      </c>
      <c r="I1403" s="41" t="s">
        <v>2361</v>
      </c>
      <c r="J1403" s="41" t="s">
        <v>2987</v>
      </c>
      <c r="K1403" s="42" t="s">
        <v>4613</v>
      </c>
      <c r="L1403" s="39" t="s">
        <v>2988</v>
      </c>
      <c r="M1403" s="42" t="s">
        <v>2801</v>
      </c>
      <c r="N1403" s="42" t="s">
        <v>1933</v>
      </c>
      <c r="O1403" s="39" t="s">
        <v>1929</v>
      </c>
    </row>
    <row r="1404" spans="1:18" s="4" customFormat="1" ht="47.25">
      <c r="A1404" s="50">
        <v>193</v>
      </c>
      <c r="B1404" s="50" t="s">
        <v>4805</v>
      </c>
      <c r="C1404" s="59" t="s">
        <v>2825</v>
      </c>
      <c r="D1404" s="427" t="s">
        <v>5013</v>
      </c>
      <c r="E1404" s="71" t="s">
        <v>2490</v>
      </c>
      <c r="F1404" s="428" t="s">
        <v>4382</v>
      </c>
      <c r="G1404" s="428" t="s">
        <v>2826</v>
      </c>
      <c r="H1404" s="429">
        <v>10</v>
      </c>
      <c r="I1404" s="430">
        <v>173.53</v>
      </c>
      <c r="J1404" s="431">
        <v>0.1</v>
      </c>
      <c r="K1404" s="430">
        <f aca="true" t="shared" si="95" ref="K1404:K1414">SUM(I1404*100)/110</f>
        <v>157.75454545454545</v>
      </c>
      <c r="L1404" s="432">
        <v>0.9632</v>
      </c>
      <c r="M1404" s="430">
        <v>5.8</v>
      </c>
      <c r="N1404" s="433">
        <f aca="true" t="shared" si="96" ref="N1404:N1414">(M1404/H1404)</f>
        <v>0.58</v>
      </c>
      <c r="O1404" s="50" t="s">
        <v>1773</v>
      </c>
      <c r="R1404" s="35"/>
    </row>
    <row r="1405" spans="1:15" s="4" customFormat="1" ht="31.5">
      <c r="A1405" s="50">
        <v>195</v>
      </c>
      <c r="B1405" s="50" t="s">
        <v>2266</v>
      </c>
      <c r="C1405" s="59" t="s">
        <v>2827</v>
      </c>
      <c r="D1405" s="427" t="s">
        <v>2491</v>
      </c>
      <c r="E1405" s="71" t="s">
        <v>2492</v>
      </c>
      <c r="F1405" s="428" t="s">
        <v>4382</v>
      </c>
      <c r="G1405" s="428" t="s">
        <v>4621</v>
      </c>
      <c r="H1405" s="429">
        <v>5</v>
      </c>
      <c r="I1405" s="430">
        <v>70.75</v>
      </c>
      <c r="J1405" s="431">
        <v>0.1</v>
      </c>
      <c r="K1405" s="430">
        <f>SUM(I1405*100)/110</f>
        <v>64.31818181818181</v>
      </c>
      <c r="L1405" s="432">
        <v>0.9595</v>
      </c>
      <c r="M1405" s="430">
        <v>2.6</v>
      </c>
      <c r="N1405" s="433">
        <f>(M1405/H1405)</f>
        <v>0.52</v>
      </c>
      <c r="O1405" s="50" t="s">
        <v>1773</v>
      </c>
    </row>
    <row r="1406" spans="1:15" s="4" customFormat="1" ht="31.5">
      <c r="A1406" s="43">
        <v>278</v>
      </c>
      <c r="B1406" s="44" t="s">
        <v>2783</v>
      </c>
      <c r="C1406" s="55" t="s">
        <v>4622</v>
      </c>
      <c r="D1406" s="46" t="s">
        <v>2784</v>
      </c>
      <c r="E1406" s="46" t="s">
        <v>5342</v>
      </c>
      <c r="F1406" s="47" t="s">
        <v>4382</v>
      </c>
      <c r="G1406" s="46" t="s">
        <v>2232</v>
      </c>
      <c r="H1406" s="43">
        <v>14</v>
      </c>
      <c r="I1406" s="290">
        <v>9.12</v>
      </c>
      <c r="J1406" s="291">
        <v>0.1</v>
      </c>
      <c r="K1406" s="290">
        <f>SUM(I1406*100)/110</f>
        <v>8.29090909090909</v>
      </c>
      <c r="L1406" s="83">
        <v>0.5599</v>
      </c>
      <c r="M1406" s="290">
        <f aca="true" t="shared" si="97" ref="M1406:M1414">SUM(K1406-(K1406*L1406))</f>
        <v>3.64882909090909</v>
      </c>
      <c r="N1406" s="292">
        <f>(M1406/H1406)</f>
        <v>0.2606306493506493</v>
      </c>
      <c r="O1406" s="50" t="s">
        <v>4472</v>
      </c>
    </row>
    <row r="1407" spans="1:15" s="2" customFormat="1" ht="31.5">
      <c r="A1407" s="43">
        <v>279</v>
      </c>
      <c r="B1407" s="44" t="s">
        <v>2783</v>
      </c>
      <c r="C1407" s="55" t="s">
        <v>2233</v>
      </c>
      <c r="D1407" s="46" t="s">
        <v>2784</v>
      </c>
      <c r="E1407" s="46" t="s">
        <v>5186</v>
      </c>
      <c r="F1407" s="47" t="s">
        <v>4382</v>
      </c>
      <c r="G1407" s="46" t="s">
        <v>5774</v>
      </c>
      <c r="H1407" s="43">
        <v>14</v>
      </c>
      <c r="I1407" s="290">
        <v>7.86</v>
      </c>
      <c r="J1407" s="291">
        <v>0.1</v>
      </c>
      <c r="K1407" s="290">
        <f t="shared" si="95"/>
        <v>7.1454545454545455</v>
      </c>
      <c r="L1407" s="83">
        <v>0.6901</v>
      </c>
      <c r="M1407" s="290">
        <f t="shared" si="97"/>
        <v>2.2143763636363634</v>
      </c>
      <c r="N1407" s="292">
        <f t="shared" si="96"/>
        <v>0.15816974025974023</v>
      </c>
      <c r="O1407" s="50" t="s">
        <v>4472</v>
      </c>
    </row>
    <row r="1408" spans="1:15" s="1" customFormat="1" ht="31.5">
      <c r="A1408" s="43">
        <v>279</v>
      </c>
      <c r="B1408" s="44" t="s">
        <v>2783</v>
      </c>
      <c r="C1408" s="55" t="s">
        <v>2234</v>
      </c>
      <c r="D1408" s="46" t="s">
        <v>2784</v>
      </c>
      <c r="E1408" s="46" t="s">
        <v>5186</v>
      </c>
      <c r="F1408" s="47" t="s">
        <v>4382</v>
      </c>
      <c r="G1408" s="46" t="s">
        <v>5775</v>
      </c>
      <c r="H1408" s="43">
        <v>28</v>
      </c>
      <c r="I1408" s="290">
        <v>7.95</v>
      </c>
      <c r="J1408" s="291">
        <v>0.1</v>
      </c>
      <c r="K1408" s="290">
        <f>SUM(I1408*100)/110</f>
        <v>7.2272727272727275</v>
      </c>
      <c r="L1408" s="83">
        <v>0.5459</v>
      </c>
      <c r="M1408" s="290">
        <f t="shared" si="97"/>
        <v>3.281904545454545</v>
      </c>
      <c r="N1408" s="292">
        <f>(M1408/H1408)</f>
        <v>0.1172108766233766</v>
      </c>
      <c r="O1408" s="50" t="s">
        <v>4472</v>
      </c>
    </row>
    <row r="1409" spans="1:15" s="2" customFormat="1" ht="31.5">
      <c r="A1409" s="43">
        <v>751</v>
      </c>
      <c r="B1409" s="44" t="s">
        <v>2547</v>
      </c>
      <c r="C1409" s="45" t="s">
        <v>1963</v>
      </c>
      <c r="D1409" s="46" t="s">
        <v>2075</v>
      </c>
      <c r="E1409" s="46" t="s">
        <v>2496</v>
      </c>
      <c r="F1409" s="47" t="s">
        <v>4383</v>
      </c>
      <c r="G1409" s="46" t="s">
        <v>1964</v>
      </c>
      <c r="H1409" s="48">
        <v>1</v>
      </c>
      <c r="I1409" s="290">
        <v>24.7</v>
      </c>
      <c r="J1409" s="291">
        <v>0.1</v>
      </c>
      <c r="K1409" s="290">
        <f t="shared" si="95"/>
        <v>22.454545454545453</v>
      </c>
      <c r="L1409" s="83">
        <v>0.5</v>
      </c>
      <c r="M1409" s="85">
        <f t="shared" si="97"/>
        <v>11.227272727272727</v>
      </c>
      <c r="N1409" s="292">
        <f t="shared" si="96"/>
        <v>11.227272727272727</v>
      </c>
      <c r="O1409" s="50" t="s">
        <v>1773</v>
      </c>
    </row>
    <row r="1410" spans="1:15" s="4" customFormat="1" ht="31.5">
      <c r="A1410" s="43">
        <v>747</v>
      </c>
      <c r="B1410" s="45" t="s">
        <v>5313</v>
      </c>
      <c r="C1410" s="45" t="s">
        <v>5773</v>
      </c>
      <c r="D1410" s="46" t="s">
        <v>2075</v>
      </c>
      <c r="E1410" s="13" t="s">
        <v>4263</v>
      </c>
      <c r="F1410" s="47" t="s">
        <v>4383</v>
      </c>
      <c r="G1410" s="372" t="s">
        <v>1960</v>
      </c>
      <c r="H1410" s="53">
        <v>1</v>
      </c>
      <c r="I1410" s="49">
        <v>5.19999</v>
      </c>
      <c r="J1410" s="68">
        <v>0.1</v>
      </c>
      <c r="K1410" s="49">
        <f>SUM(I1410*100)/110</f>
        <v>4.727263636363636</v>
      </c>
      <c r="L1410" s="69">
        <v>0.5</v>
      </c>
      <c r="M1410" s="58">
        <f>SUM(K1410-(K1410*L1410))</f>
        <v>2.363631818181818</v>
      </c>
      <c r="N1410" s="54">
        <f>(M1410/H1410)</f>
        <v>2.363631818181818</v>
      </c>
      <c r="O1410" s="50" t="s">
        <v>1773</v>
      </c>
    </row>
    <row r="1411" spans="1:15" s="4" customFormat="1" ht="31.5">
      <c r="A1411" s="43">
        <v>750</v>
      </c>
      <c r="B1411" s="44" t="s">
        <v>2493</v>
      </c>
      <c r="C1411" s="45" t="s">
        <v>1961</v>
      </c>
      <c r="D1411" s="46" t="s">
        <v>2075</v>
      </c>
      <c r="E1411" s="52" t="s">
        <v>2497</v>
      </c>
      <c r="F1411" s="47" t="s">
        <v>4383</v>
      </c>
      <c r="G1411" s="46" t="s">
        <v>1962</v>
      </c>
      <c r="H1411" s="48">
        <v>1</v>
      </c>
      <c r="I1411" s="49">
        <v>7</v>
      </c>
      <c r="J1411" s="68">
        <v>0.1</v>
      </c>
      <c r="K1411" s="49">
        <f t="shared" si="95"/>
        <v>6.363636363636363</v>
      </c>
      <c r="L1411" s="69">
        <v>0.5757</v>
      </c>
      <c r="M1411" s="58">
        <f t="shared" si="97"/>
        <v>2.700090909090909</v>
      </c>
      <c r="N1411" s="58">
        <f t="shared" si="96"/>
        <v>2.700090909090909</v>
      </c>
      <c r="O1411" s="50" t="s">
        <v>1773</v>
      </c>
    </row>
    <row r="1412" spans="1:15" ht="31.5">
      <c r="A1412" s="43">
        <v>878</v>
      </c>
      <c r="B1412" s="44" t="s">
        <v>2547</v>
      </c>
      <c r="C1412" s="45" t="s">
        <v>2444</v>
      </c>
      <c r="D1412" s="46" t="s">
        <v>2548</v>
      </c>
      <c r="E1412" s="46" t="s">
        <v>3602</v>
      </c>
      <c r="F1412" s="47" t="s">
        <v>4383</v>
      </c>
      <c r="G1412" s="46" t="s">
        <v>2445</v>
      </c>
      <c r="H1412" s="48">
        <v>1</v>
      </c>
      <c r="I1412" s="290">
        <v>5.6</v>
      </c>
      <c r="J1412" s="291">
        <v>0.1</v>
      </c>
      <c r="K1412" s="290">
        <f t="shared" si="95"/>
        <v>5.090909090909091</v>
      </c>
      <c r="L1412" s="83">
        <v>0.5</v>
      </c>
      <c r="M1412" s="290">
        <f t="shared" si="97"/>
        <v>2.5454545454545454</v>
      </c>
      <c r="N1412" s="292">
        <f t="shared" si="96"/>
        <v>2.5454545454545454</v>
      </c>
      <c r="O1412" s="50" t="s">
        <v>1773</v>
      </c>
    </row>
    <row r="1413" spans="1:15" ht="31.5">
      <c r="A1413" s="43">
        <v>715</v>
      </c>
      <c r="B1413" s="44" t="s">
        <v>5567</v>
      </c>
      <c r="C1413" s="55" t="s">
        <v>5635</v>
      </c>
      <c r="D1413" s="46" t="s">
        <v>5569</v>
      </c>
      <c r="E1413" s="46" t="s">
        <v>2642</v>
      </c>
      <c r="F1413" s="47" t="s">
        <v>4383</v>
      </c>
      <c r="G1413" s="47" t="s">
        <v>5772</v>
      </c>
      <c r="H1413" s="43">
        <v>1</v>
      </c>
      <c r="I1413" s="49">
        <v>4.84</v>
      </c>
      <c r="J1413" s="68">
        <v>0.1</v>
      </c>
      <c r="K1413" s="49">
        <f t="shared" si="95"/>
        <v>4.4</v>
      </c>
      <c r="L1413" s="69">
        <v>0.5682</v>
      </c>
      <c r="M1413" s="58">
        <f t="shared" si="97"/>
        <v>1.8999199999999998</v>
      </c>
      <c r="N1413" s="58">
        <f t="shared" si="96"/>
        <v>1.8999199999999998</v>
      </c>
      <c r="O1413" s="50" t="s">
        <v>4472</v>
      </c>
    </row>
    <row r="1414" spans="1:15" s="4" customFormat="1" ht="31.5">
      <c r="A1414" s="43">
        <v>714</v>
      </c>
      <c r="B1414" s="45" t="s">
        <v>2640</v>
      </c>
      <c r="C1414" s="55" t="s">
        <v>5776</v>
      </c>
      <c r="D1414" s="46" t="s">
        <v>2641</v>
      </c>
      <c r="E1414" s="46" t="s">
        <v>2642</v>
      </c>
      <c r="F1414" s="47" t="s">
        <v>4383</v>
      </c>
      <c r="G1414" s="47" t="s">
        <v>5634</v>
      </c>
      <c r="H1414" s="48">
        <v>1</v>
      </c>
      <c r="I1414" s="290">
        <v>7.54</v>
      </c>
      <c r="J1414" s="291">
        <v>0.1</v>
      </c>
      <c r="K1414" s="290">
        <f t="shared" si="95"/>
        <v>6.8545454545454545</v>
      </c>
      <c r="L1414" s="83">
        <v>0.7965</v>
      </c>
      <c r="M1414" s="85">
        <f t="shared" si="97"/>
        <v>1.3948999999999998</v>
      </c>
      <c r="N1414" s="289">
        <f t="shared" si="96"/>
        <v>1.3948999999999998</v>
      </c>
      <c r="O1414" s="50" t="s">
        <v>1773</v>
      </c>
    </row>
    <row r="1415" spans="1:15" s="1" customFormat="1" ht="31.5">
      <c r="A1415" s="43">
        <v>786</v>
      </c>
      <c r="B1415" s="44" t="s">
        <v>4314</v>
      </c>
      <c r="C1415" s="55" t="s">
        <v>5029</v>
      </c>
      <c r="D1415" s="46" t="s">
        <v>2327</v>
      </c>
      <c r="E1415" s="46" t="s">
        <v>3669</v>
      </c>
      <c r="F1415" s="47" t="s">
        <v>4383</v>
      </c>
      <c r="G1415" s="46" t="s">
        <v>5030</v>
      </c>
      <c r="H1415" s="48">
        <v>50</v>
      </c>
      <c r="I1415" s="49">
        <v>35.38</v>
      </c>
      <c r="J1415" s="68">
        <v>0.1</v>
      </c>
      <c r="K1415" s="49">
        <f>SUM(I1415*100)/110</f>
        <v>32.16363636363637</v>
      </c>
      <c r="L1415" s="69">
        <v>0.6735</v>
      </c>
      <c r="M1415" s="58">
        <f>SUM(K1415-(K1415*L1415))</f>
        <v>10.501427272727277</v>
      </c>
      <c r="N1415" s="51">
        <f>(M1415/H1415)</f>
        <v>0.21002854545454552</v>
      </c>
      <c r="O1415" s="50" t="s">
        <v>1773</v>
      </c>
    </row>
    <row r="1416" spans="1:15" s="1" customFormat="1" ht="31.5">
      <c r="A1416" s="43">
        <v>788</v>
      </c>
      <c r="B1416" s="44" t="s">
        <v>2498</v>
      </c>
      <c r="C1416" s="45" t="s">
        <v>5031</v>
      </c>
      <c r="D1416" s="46" t="s">
        <v>2499</v>
      </c>
      <c r="E1416" s="46" t="s">
        <v>2504</v>
      </c>
      <c r="F1416" s="47" t="s">
        <v>4383</v>
      </c>
      <c r="G1416" s="46" t="s">
        <v>2297</v>
      </c>
      <c r="H1416" s="48">
        <v>50</v>
      </c>
      <c r="I1416" s="49">
        <v>33.88</v>
      </c>
      <c r="J1416" s="68">
        <v>0.1</v>
      </c>
      <c r="K1416" s="49">
        <f>SUM(I1416*100)/110</f>
        <v>30.800000000000004</v>
      </c>
      <c r="L1416" s="69">
        <v>0.659</v>
      </c>
      <c r="M1416" s="58">
        <v>10.5</v>
      </c>
      <c r="N1416" s="51">
        <f>(M1416/H1416)</f>
        <v>0.21</v>
      </c>
      <c r="O1416" s="50" t="s">
        <v>1773</v>
      </c>
    </row>
    <row r="1417" spans="1:15" s="1" customFormat="1" ht="31.5">
      <c r="A1417" s="43">
        <v>865</v>
      </c>
      <c r="B1417" s="44" t="s">
        <v>2328</v>
      </c>
      <c r="C1417" s="55" t="s">
        <v>2298</v>
      </c>
      <c r="D1417" s="46" t="s">
        <v>5014</v>
      </c>
      <c r="E1417" s="46" t="s">
        <v>2680</v>
      </c>
      <c r="F1417" s="47" t="s">
        <v>4383</v>
      </c>
      <c r="G1417" s="46" t="s">
        <v>2299</v>
      </c>
      <c r="H1417" s="48">
        <v>1</v>
      </c>
      <c r="I1417" s="49">
        <v>8.44</v>
      </c>
      <c r="J1417" s="68">
        <v>0.1</v>
      </c>
      <c r="K1417" s="49">
        <f>SUM(I1417*100)/110</f>
        <v>7.672727272727273</v>
      </c>
      <c r="L1417" s="69">
        <v>0.5</v>
      </c>
      <c r="M1417" s="58">
        <f>SUM(K1417-(K1417*L1417))</f>
        <v>3.8363636363636364</v>
      </c>
      <c r="N1417" s="56">
        <f>(M1417/H1417)</f>
        <v>3.8363636363636364</v>
      </c>
      <c r="O1417" s="50" t="s">
        <v>4472</v>
      </c>
    </row>
    <row r="1418" spans="1:15" s="1" customFormat="1" ht="31.5">
      <c r="A1418" s="43">
        <v>966</v>
      </c>
      <c r="B1418" s="44" t="s">
        <v>3043</v>
      </c>
      <c r="C1418" s="55" t="s">
        <v>2389</v>
      </c>
      <c r="D1418" s="46" t="s">
        <v>3044</v>
      </c>
      <c r="E1418" s="52" t="s">
        <v>539</v>
      </c>
      <c r="F1418" s="47" t="s">
        <v>4383</v>
      </c>
      <c r="G1418" s="43" t="s">
        <v>2390</v>
      </c>
      <c r="H1418" s="43">
        <v>6</v>
      </c>
      <c r="I1418" s="126" t="s">
        <v>385</v>
      </c>
      <c r="J1418" s="68"/>
      <c r="K1418" s="49"/>
      <c r="L1418" s="69"/>
      <c r="M1418" s="58"/>
      <c r="N1418" s="51"/>
      <c r="O1418" s="50"/>
    </row>
    <row r="1419" spans="1:15" ht="32.25" thickBot="1">
      <c r="A1419" s="88"/>
      <c r="B1419" s="461" t="s">
        <v>3043</v>
      </c>
      <c r="C1419" s="297" t="s">
        <v>704</v>
      </c>
      <c r="D1419" s="298" t="s">
        <v>3044</v>
      </c>
      <c r="E1419" s="476" t="s">
        <v>705</v>
      </c>
      <c r="F1419" s="463" t="s">
        <v>4383</v>
      </c>
      <c r="G1419" s="300" t="s">
        <v>2390</v>
      </c>
      <c r="H1419" s="300">
        <v>6</v>
      </c>
      <c r="I1419" s="498" t="s">
        <v>385</v>
      </c>
      <c r="J1419" s="467"/>
      <c r="K1419" s="466"/>
      <c r="L1419" s="468"/>
      <c r="M1419" s="469"/>
      <c r="N1419" s="473"/>
      <c r="O1419" s="305"/>
    </row>
    <row r="1420" spans="1:15" ht="26.25" thickBot="1">
      <c r="A1420" s="526" t="s">
        <v>2931</v>
      </c>
      <c r="B1420" s="527"/>
      <c r="C1420" s="527"/>
      <c r="D1420" s="527"/>
      <c r="E1420" s="527"/>
      <c r="F1420" s="527"/>
      <c r="G1420" s="527"/>
      <c r="H1420" s="527"/>
      <c r="I1420" s="527"/>
      <c r="J1420" s="527"/>
      <c r="K1420" s="527"/>
      <c r="L1420" s="527"/>
      <c r="M1420" s="527"/>
      <c r="N1420" s="527"/>
      <c r="O1420" s="528"/>
    </row>
    <row r="1421" spans="1:14" ht="15">
      <c r="A1421" s="91" t="s">
        <v>405</v>
      </c>
      <c r="N1421" s="1"/>
    </row>
    <row r="1422" spans="1:14" ht="23.25">
      <c r="A1422" s="541" t="s">
        <v>263</v>
      </c>
      <c r="B1422" s="541"/>
      <c r="C1422" s="541"/>
      <c r="D1422" s="541"/>
      <c r="N1422" s="1"/>
    </row>
    <row r="1423" spans="1:15" ht="47.25">
      <c r="A1423" s="39" t="s">
        <v>2985</v>
      </c>
      <c r="B1423" s="39" t="s">
        <v>580</v>
      </c>
      <c r="C1423" s="39" t="s">
        <v>1930</v>
      </c>
      <c r="D1423" s="40" t="s">
        <v>1931</v>
      </c>
      <c r="E1423" s="40" t="s">
        <v>1932</v>
      </c>
      <c r="F1423" s="40" t="s">
        <v>4276</v>
      </c>
      <c r="G1423" s="40" t="s">
        <v>2986</v>
      </c>
      <c r="H1423" s="41" t="s">
        <v>2800</v>
      </c>
      <c r="I1423" s="41" t="s">
        <v>2361</v>
      </c>
      <c r="J1423" s="41" t="s">
        <v>2987</v>
      </c>
      <c r="K1423" s="42" t="s">
        <v>4613</v>
      </c>
      <c r="L1423" s="39" t="s">
        <v>2988</v>
      </c>
      <c r="M1423" s="42" t="s">
        <v>2801</v>
      </c>
      <c r="N1423" s="42" t="s">
        <v>1933</v>
      </c>
      <c r="O1423" s="39" t="s">
        <v>1929</v>
      </c>
    </row>
    <row r="1424" spans="1:15" ht="31.5">
      <c r="A1424" s="43">
        <v>875</v>
      </c>
      <c r="B1424" s="44" t="s">
        <v>3404</v>
      </c>
      <c r="C1424" s="124" t="s">
        <v>2442</v>
      </c>
      <c r="D1424" s="46" t="s">
        <v>2033</v>
      </c>
      <c r="E1424" s="46" t="s">
        <v>2616</v>
      </c>
      <c r="F1424" s="47" t="s">
        <v>4383</v>
      </c>
      <c r="G1424" s="93" t="s">
        <v>2443</v>
      </c>
      <c r="H1424" s="43">
        <v>1</v>
      </c>
      <c r="I1424" s="126" t="s">
        <v>385</v>
      </c>
      <c r="J1424" s="68"/>
      <c r="K1424" s="49"/>
      <c r="L1424" s="69"/>
      <c r="M1424" s="49"/>
      <c r="N1424" s="58"/>
      <c r="O1424" s="50"/>
    </row>
    <row r="1425" ht="13.5" thickBot="1"/>
    <row r="1426" spans="1:15" ht="26.25" thickBot="1">
      <c r="A1426" s="526" t="s">
        <v>1208</v>
      </c>
      <c r="B1426" s="527"/>
      <c r="C1426" s="527"/>
      <c r="D1426" s="527"/>
      <c r="E1426" s="527"/>
      <c r="F1426" s="527"/>
      <c r="G1426" s="527"/>
      <c r="H1426" s="527"/>
      <c r="I1426" s="527"/>
      <c r="J1426" s="527"/>
      <c r="K1426" s="527"/>
      <c r="L1426" s="527"/>
      <c r="M1426" s="527"/>
      <c r="N1426" s="527"/>
      <c r="O1426" s="528"/>
    </row>
    <row r="1427" spans="1:15" s="1" customFormat="1" ht="15.75">
      <c r="A1427" s="92" t="s">
        <v>415</v>
      </c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1:15" s="1" customFormat="1" ht="23.25">
      <c r="A1428" s="541" t="s">
        <v>264</v>
      </c>
      <c r="B1428" s="541"/>
      <c r="C1428" s="541"/>
      <c r="D1428" s="541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1:15" ht="47.25">
      <c r="A1429" s="39" t="s">
        <v>2985</v>
      </c>
      <c r="B1429" s="39" t="s">
        <v>580</v>
      </c>
      <c r="C1429" s="39" t="s">
        <v>1930</v>
      </c>
      <c r="D1429" s="40" t="s">
        <v>1931</v>
      </c>
      <c r="E1429" s="40" t="s">
        <v>1932</v>
      </c>
      <c r="F1429" s="40" t="s">
        <v>719</v>
      </c>
      <c r="G1429" s="40" t="s">
        <v>2986</v>
      </c>
      <c r="H1429" s="41" t="s">
        <v>2800</v>
      </c>
      <c r="I1429" s="41" t="s">
        <v>2361</v>
      </c>
      <c r="J1429" s="41" t="s">
        <v>2987</v>
      </c>
      <c r="K1429" s="42" t="s">
        <v>4613</v>
      </c>
      <c r="L1429" s="39" t="s">
        <v>2988</v>
      </c>
      <c r="M1429" s="42" t="s">
        <v>2801</v>
      </c>
      <c r="N1429" s="42" t="s">
        <v>1933</v>
      </c>
      <c r="O1429" s="39" t="s">
        <v>1929</v>
      </c>
    </row>
    <row r="1430" spans="1:15" ht="31.5">
      <c r="A1430" s="43">
        <v>126</v>
      </c>
      <c r="B1430" s="44" t="s">
        <v>2487</v>
      </c>
      <c r="C1430" s="45" t="s">
        <v>1209</v>
      </c>
      <c r="D1430" s="46" t="s">
        <v>3989</v>
      </c>
      <c r="E1430" s="46" t="s">
        <v>3990</v>
      </c>
      <c r="F1430" s="46" t="s">
        <v>1210</v>
      </c>
      <c r="G1430" s="46" t="s">
        <v>1211</v>
      </c>
      <c r="H1430" s="43">
        <v>1</v>
      </c>
      <c r="I1430" s="49">
        <v>190.696</v>
      </c>
      <c r="J1430" s="68">
        <v>0.1</v>
      </c>
      <c r="K1430" s="58">
        <f>SUM(I1430*100)/110</f>
        <v>173.35999999999999</v>
      </c>
      <c r="L1430" s="69">
        <v>0.5</v>
      </c>
      <c r="M1430" s="58">
        <f>SUM(K1430-(K1430*L1430))</f>
        <v>86.67999999999999</v>
      </c>
      <c r="N1430" s="58">
        <f>(M1430/H1430)</f>
        <v>86.67999999999999</v>
      </c>
      <c r="O1430" s="50" t="s">
        <v>1773</v>
      </c>
    </row>
    <row r="1431" spans="1:15" ht="31.5">
      <c r="A1431" s="43"/>
      <c r="B1431" s="44"/>
      <c r="C1431" s="45" t="s">
        <v>1212</v>
      </c>
      <c r="D1431" s="46"/>
      <c r="E1431" s="46"/>
      <c r="F1431" s="46" t="s">
        <v>1210</v>
      </c>
      <c r="G1431" s="46" t="s">
        <v>1213</v>
      </c>
      <c r="H1431" s="43">
        <v>1</v>
      </c>
      <c r="I1431" s="49">
        <v>318.604</v>
      </c>
      <c r="J1431" s="68">
        <v>0.1</v>
      </c>
      <c r="K1431" s="58">
        <f>SUM(I1431*100)/110</f>
        <v>289.64</v>
      </c>
      <c r="L1431" s="69">
        <v>0.5</v>
      </c>
      <c r="M1431" s="58">
        <f>SUM(K1431-(K1431*L1431))</f>
        <v>144.82</v>
      </c>
      <c r="N1431" s="58">
        <f>(M1431/H1431)</f>
        <v>144.82</v>
      </c>
      <c r="O1431" s="50" t="s">
        <v>1773</v>
      </c>
    </row>
    <row r="1432" spans="1:15" ht="31.5">
      <c r="A1432" s="43">
        <v>127</v>
      </c>
      <c r="B1432" s="44" t="s">
        <v>2487</v>
      </c>
      <c r="C1432" s="45" t="s">
        <v>1214</v>
      </c>
      <c r="D1432" s="46" t="s">
        <v>3989</v>
      </c>
      <c r="E1432" s="46" t="s">
        <v>3991</v>
      </c>
      <c r="F1432" s="46" t="s">
        <v>1210</v>
      </c>
      <c r="G1432" s="46" t="s">
        <v>1215</v>
      </c>
      <c r="H1432" s="43">
        <v>1</v>
      </c>
      <c r="I1432" s="49">
        <v>76.197</v>
      </c>
      <c r="J1432" s="68">
        <v>0.1</v>
      </c>
      <c r="K1432" s="58">
        <f>SUM(I1432*100)/110</f>
        <v>69.27000000000001</v>
      </c>
      <c r="L1432" s="69">
        <v>0.5</v>
      </c>
      <c r="M1432" s="58">
        <f>SUM(K1432-(K1432*L1432))</f>
        <v>34.635000000000005</v>
      </c>
      <c r="N1432" s="58">
        <f>(M1432/H1432)</f>
        <v>34.635000000000005</v>
      </c>
      <c r="O1432" s="50" t="s">
        <v>1773</v>
      </c>
    </row>
    <row r="1433" spans="1:15" ht="47.25">
      <c r="A1433" s="43">
        <v>128</v>
      </c>
      <c r="B1433" s="44" t="s">
        <v>2487</v>
      </c>
      <c r="C1433" s="45" t="s">
        <v>1216</v>
      </c>
      <c r="D1433" s="46" t="s">
        <v>3989</v>
      </c>
      <c r="E1433" s="46" t="s">
        <v>5482</v>
      </c>
      <c r="F1433" s="46" t="s">
        <v>1210</v>
      </c>
      <c r="G1433" s="46" t="s">
        <v>1217</v>
      </c>
      <c r="H1433" s="43">
        <v>1</v>
      </c>
      <c r="I1433" s="49">
        <v>399.014</v>
      </c>
      <c r="J1433" s="68">
        <v>0.1</v>
      </c>
      <c r="K1433" s="58">
        <f>SUM(I1433*100)/110</f>
        <v>362.74</v>
      </c>
      <c r="L1433" s="69">
        <v>0.5</v>
      </c>
      <c r="M1433" s="58">
        <f>SUM(K1433-(K1433*L1433))</f>
        <v>181.37</v>
      </c>
      <c r="N1433" s="58">
        <f>(M1433/H1433)</f>
        <v>181.37</v>
      </c>
      <c r="O1433" s="50" t="s">
        <v>1773</v>
      </c>
    </row>
    <row r="1434" spans="1:15" s="1" customFormat="1" ht="16.5" thickBot="1">
      <c r="A1434" s="6"/>
      <c r="B1434" s="9"/>
      <c r="C1434" s="11"/>
      <c r="D1434" s="8"/>
      <c r="E1434" s="8"/>
      <c r="F1434" s="10"/>
      <c r="G1434" s="6"/>
      <c r="H1434" s="6"/>
      <c r="I1434" s="18"/>
      <c r="J1434" s="86"/>
      <c r="K1434" s="18"/>
      <c r="L1434" s="87"/>
      <c r="M1434" s="24"/>
      <c r="N1434" s="24"/>
      <c r="O1434" s="7"/>
    </row>
    <row r="1435" spans="1:15" s="1" customFormat="1" ht="26.25" thickBot="1">
      <c r="A1435" s="526" t="s">
        <v>5649</v>
      </c>
      <c r="B1435" s="527"/>
      <c r="C1435" s="527"/>
      <c r="D1435" s="527"/>
      <c r="E1435" s="527"/>
      <c r="F1435" s="527"/>
      <c r="G1435" s="527"/>
      <c r="H1435" s="527"/>
      <c r="I1435" s="527"/>
      <c r="J1435" s="527"/>
      <c r="K1435" s="527"/>
      <c r="L1435" s="527"/>
      <c r="M1435" s="527"/>
      <c r="N1435" s="527"/>
      <c r="O1435" s="528"/>
    </row>
    <row r="1436" spans="1:14" s="1" customFormat="1" ht="15.75">
      <c r="A1436" s="91" t="s">
        <v>21</v>
      </c>
      <c r="N1436" s="78"/>
    </row>
    <row r="1437" spans="1:14" s="1" customFormat="1" ht="23.25">
      <c r="A1437" s="185" t="s">
        <v>265</v>
      </c>
      <c r="N1437" s="78"/>
    </row>
    <row r="1438" spans="1:15" s="2" customFormat="1" ht="47.25">
      <c r="A1438" s="39" t="s">
        <v>2985</v>
      </c>
      <c r="B1438" s="39" t="s">
        <v>580</v>
      </c>
      <c r="C1438" s="39" t="s">
        <v>1930</v>
      </c>
      <c r="D1438" s="40" t="s">
        <v>1931</v>
      </c>
      <c r="E1438" s="40" t="s">
        <v>1932</v>
      </c>
      <c r="F1438" s="40" t="s">
        <v>4276</v>
      </c>
      <c r="G1438" s="40" t="s">
        <v>2986</v>
      </c>
      <c r="H1438" s="41" t="s">
        <v>2800</v>
      </c>
      <c r="I1438" s="41" t="s">
        <v>2361</v>
      </c>
      <c r="J1438" s="41" t="s">
        <v>2987</v>
      </c>
      <c r="K1438" s="42" t="s">
        <v>4613</v>
      </c>
      <c r="L1438" s="39" t="s">
        <v>2988</v>
      </c>
      <c r="M1438" s="42" t="s">
        <v>2801</v>
      </c>
      <c r="N1438" s="42" t="s">
        <v>1933</v>
      </c>
      <c r="O1438" s="39" t="s">
        <v>1929</v>
      </c>
    </row>
    <row r="1439" spans="1:15" s="2" customFormat="1" ht="15.75">
      <c r="A1439" s="43">
        <v>1280</v>
      </c>
      <c r="B1439" s="44" t="s">
        <v>524</v>
      </c>
      <c r="C1439" s="45" t="s">
        <v>2848</v>
      </c>
      <c r="D1439" s="46" t="s">
        <v>525</v>
      </c>
      <c r="E1439" s="46" t="s">
        <v>4088</v>
      </c>
      <c r="F1439" s="47" t="s">
        <v>3945</v>
      </c>
      <c r="G1439" s="43" t="s">
        <v>2851</v>
      </c>
      <c r="H1439" s="43">
        <v>1</v>
      </c>
      <c r="I1439" s="49">
        <v>9.95</v>
      </c>
      <c r="J1439" s="68">
        <v>0.1</v>
      </c>
      <c r="K1439" s="49">
        <f>SUM(I1439*100)/110</f>
        <v>9.045454545454545</v>
      </c>
      <c r="L1439" s="69">
        <v>0.5</v>
      </c>
      <c r="M1439" s="58">
        <f>SUM(K1439-(K1439*L1439))</f>
        <v>4.5227272727272725</v>
      </c>
      <c r="N1439" s="58">
        <f>(M1439/H1439)</f>
        <v>4.5227272727272725</v>
      </c>
      <c r="O1439" s="50" t="s">
        <v>1773</v>
      </c>
    </row>
    <row r="1440" spans="1:15" s="2" customFormat="1" ht="15.75">
      <c r="A1440" s="43">
        <v>1281</v>
      </c>
      <c r="B1440" s="44" t="s">
        <v>524</v>
      </c>
      <c r="C1440" s="45" t="s">
        <v>2849</v>
      </c>
      <c r="D1440" s="46" t="s">
        <v>525</v>
      </c>
      <c r="E1440" s="46" t="s">
        <v>2753</v>
      </c>
      <c r="F1440" s="47" t="s">
        <v>3945</v>
      </c>
      <c r="G1440" s="43" t="s">
        <v>2852</v>
      </c>
      <c r="H1440" s="43">
        <v>1</v>
      </c>
      <c r="I1440" s="49">
        <v>15.73</v>
      </c>
      <c r="J1440" s="68">
        <v>0.1</v>
      </c>
      <c r="K1440" s="49">
        <f>SUM(I1440*100)/110</f>
        <v>14.3</v>
      </c>
      <c r="L1440" s="69">
        <v>0.5</v>
      </c>
      <c r="M1440" s="58">
        <f>SUM(K1440-(K1440*L1440))</f>
        <v>7.15</v>
      </c>
      <c r="N1440" s="58">
        <f>(M1440/H1440)</f>
        <v>7.15</v>
      </c>
      <c r="O1440" s="50" t="s">
        <v>1773</v>
      </c>
    </row>
    <row r="1441" spans="1:15" s="4" customFormat="1" ht="15.75">
      <c r="A1441" s="43">
        <v>1282</v>
      </c>
      <c r="B1441" s="44" t="s">
        <v>524</v>
      </c>
      <c r="C1441" s="45" t="s">
        <v>2850</v>
      </c>
      <c r="D1441" s="46" t="s">
        <v>3532</v>
      </c>
      <c r="E1441" s="46" t="s">
        <v>3150</v>
      </c>
      <c r="F1441" s="47" t="s">
        <v>3945</v>
      </c>
      <c r="G1441" s="43" t="s">
        <v>2853</v>
      </c>
      <c r="H1441" s="43">
        <v>1</v>
      </c>
      <c r="I1441" s="49">
        <v>5.99</v>
      </c>
      <c r="J1441" s="68">
        <v>0.1</v>
      </c>
      <c r="K1441" s="49">
        <f>SUM(I1441*100)/110</f>
        <v>5.445454545454545</v>
      </c>
      <c r="L1441" s="69">
        <v>0.5</v>
      </c>
      <c r="M1441" s="58">
        <f>SUM(K1441-(K1441*L1441))</f>
        <v>2.7227272727272727</v>
      </c>
      <c r="N1441" s="58">
        <f>(M1441/H1441)</f>
        <v>2.7227272727272727</v>
      </c>
      <c r="O1441" s="50" t="s">
        <v>4472</v>
      </c>
    </row>
    <row r="1442" spans="1:15" s="4" customFormat="1" ht="15.75">
      <c r="A1442" s="43">
        <v>277</v>
      </c>
      <c r="B1442" s="44" t="s">
        <v>2783</v>
      </c>
      <c r="C1442" s="55" t="s">
        <v>3942</v>
      </c>
      <c r="D1442" s="46" t="s">
        <v>2784</v>
      </c>
      <c r="E1442" s="46" t="s">
        <v>2785</v>
      </c>
      <c r="F1442" s="47" t="s">
        <v>3945</v>
      </c>
      <c r="G1442" s="46" t="s">
        <v>3944</v>
      </c>
      <c r="H1442" s="43">
        <v>1</v>
      </c>
      <c r="I1442" s="49">
        <v>12.86</v>
      </c>
      <c r="J1442" s="68">
        <v>0.1</v>
      </c>
      <c r="K1442" s="49">
        <f>SUM(I1442*100)/110</f>
        <v>11.690909090909091</v>
      </c>
      <c r="L1442" s="69">
        <v>0.5</v>
      </c>
      <c r="M1442" s="49">
        <f>SUM(K1442-(K1442*L1442))</f>
        <v>5.845454545454546</v>
      </c>
      <c r="N1442" s="58">
        <f>(M1442/H1442)</f>
        <v>5.845454545454546</v>
      </c>
      <c r="O1442" s="50" t="s">
        <v>4472</v>
      </c>
    </row>
    <row r="1443" spans="1:15" s="4" customFormat="1" ht="16.5" thickBot="1">
      <c r="A1443" s="300">
        <v>280</v>
      </c>
      <c r="B1443" s="461" t="s">
        <v>2783</v>
      </c>
      <c r="C1443" s="297" t="s">
        <v>3943</v>
      </c>
      <c r="D1443" s="298" t="s">
        <v>2784</v>
      </c>
      <c r="E1443" s="298" t="s">
        <v>3001</v>
      </c>
      <c r="F1443" s="463" t="s">
        <v>3945</v>
      </c>
      <c r="G1443" s="298" t="s">
        <v>3944</v>
      </c>
      <c r="H1443" s="300">
        <v>10</v>
      </c>
      <c r="I1443" s="466">
        <v>86.21</v>
      </c>
      <c r="J1443" s="467">
        <v>0.1</v>
      </c>
      <c r="K1443" s="466">
        <f>SUM(I1443*100)/110</f>
        <v>78.37272727272727</v>
      </c>
      <c r="L1443" s="468">
        <v>0.5</v>
      </c>
      <c r="M1443" s="466">
        <f>SUM(K1443-(K1443*L1443))</f>
        <v>39.18636363636364</v>
      </c>
      <c r="N1443" s="471">
        <f>(M1443/H1443)</f>
        <v>3.918636363636364</v>
      </c>
      <c r="O1443" s="305" t="s">
        <v>1771</v>
      </c>
    </row>
    <row r="1444" spans="1:15" s="4" customFormat="1" ht="26.25" thickBot="1">
      <c r="A1444" s="526" t="s">
        <v>1218</v>
      </c>
      <c r="B1444" s="527"/>
      <c r="C1444" s="527"/>
      <c r="D1444" s="527"/>
      <c r="E1444" s="527"/>
      <c r="F1444" s="527"/>
      <c r="G1444" s="527"/>
      <c r="H1444" s="527"/>
      <c r="I1444" s="527"/>
      <c r="J1444" s="527"/>
      <c r="K1444" s="527"/>
      <c r="L1444" s="527"/>
      <c r="M1444" s="527"/>
      <c r="N1444" s="527"/>
      <c r="O1444" s="528"/>
    </row>
    <row r="1445" spans="1:15" s="2" customFormat="1" ht="15.75">
      <c r="A1445" s="92" t="s">
        <v>22</v>
      </c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="4" customFormat="1" ht="23.25">
      <c r="A1446" s="185" t="s">
        <v>265</v>
      </c>
    </row>
    <row r="1447" spans="1:15" s="4" customFormat="1" ht="47.25">
      <c r="A1447" s="39" t="s">
        <v>2985</v>
      </c>
      <c r="B1447" s="39" t="s">
        <v>580</v>
      </c>
      <c r="C1447" s="39" t="s">
        <v>1930</v>
      </c>
      <c r="D1447" s="40" t="s">
        <v>1931</v>
      </c>
      <c r="E1447" s="40" t="s">
        <v>1932</v>
      </c>
      <c r="F1447" s="40" t="s">
        <v>719</v>
      </c>
      <c r="G1447" s="40" t="s">
        <v>2986</v>
      </c>
      <c r="H1447" s="41" t="s">
        <v>2800</v>
      </c>
      <c r="I1447" s="41" t="s">
        <v>2361</v>
      </c>
      <c r="J1447" s="41" t="s">
        <v>2987</v>
      </c>
      <c r="K1447" s="42" t="s">
        <v>4613</v>
      </c>
      <c r="L1447" s="39" t="s">
        <v>2988</v>
      </c>
      <c r="M1447" s="42" t="s">
        <v>2801</v>
      </c>
      <c r="N1447" s="42" t="s">
        <v>1933</v>
      </c>
      <c r="O1447" s="39" t="s">
        <v>1929</v>
      </c>
    </row>
    <row r="1448" spans="1:15" s="4" customFormat="1" ht="15.75">
      <c r="A1448" s="43">
        <v>124</v>
      </c>
      <c r="B1448" s="45" t="s">
        <v>1219</v>
      </c>
      <c r="C1448" s="55" t="s">
        <v>1220</v>
      </c>
      <c r="D1448" s="46" t="s">
        <v>1221</v>
      </c>
      <c r="E1448" s="46" t="s">
        <v>5690</v>
      </c>
      <c r="F1448" s="46" t="s">
        <v>3945</v>
      </c>
      <c r="G1448" s="46" t="s">
        <v>1222</v>
      </c>
      <c r="H1448" s="48">
        <v>56</v>
      </c>
      <c r="I1448" s="49">
        <v>128.72</v>
      </c>
      <c r="J1448" s="68">
        <v>0.1</v>
      </c>
      <c r="K1448" s="58">
        <f>SUM(I1448*100)/110</f>
        <v>117.01818181818182</v>
      </c>
      <c r="L1448" s="69">
        <v>0.5</v>
      </c>
      <c r="M1448" s="58">
        <f>SUM(K1448-(K1448*L1448))</f>
        <v>58.50909090909091</v>
      </c>
      <c r="N1448" s="54">
        <f>(M1448/H1448)</f>
        <v>1.0448051948051948</v>
      </c>
      <c r="O1448" s="50" t="s">
        <v>1773</v>
      </c>
    </row>
    <row r="1449" spans="1:15" s="4" customFormat="1" ht="25.5">
      <c r="A1449" s="373" t="s">
        <v>1218</v>
      </c>
      <c r="B1449" s="373"/>
      <c r="C1449" s="373"/>
      <c r="D1449" s="373"/>
      <c r="E1449" s="373"/>
      <c r="F1449" s="373"/>
      <c r="G1449" s="373"/>
      <c r="H1449" s="373"/>
      <c r="I1449" s="373"/>
      <c r="J1449" s="373"/>
      <c r="K1449" s="373"/>
      <c r="L1449" s="373"/>
      <c r="M1449" s="373"/>
      <c r="N1449" s="373"/>
      <c r="O1449" s="373"/>
    </row>
    <row r="1450" s="4" customFormat="1" ht="15.75">
      <c r="A1450" s="92" t="s">
        <v>23</v>
      </c>
    </row>
    <row r="1451" s="4" customFormat="1" ht="23.25">
      <c r="A1451" s="185" t="s">
        <v>266</v>
      </c>
    </row>
    <row r="1452" spans="1:15" s="4" customFormat="1" ht="47.25">
      <c r="A1452" s="39" t="s">
        <v>2985</v>
      </c>
      <c r="B1452" s="39" t="s">
        <v>580</v>
      </c>
      <c r="C1452" s="39" t="s">
        <v>1930</v>
      </c>
      <c r="D1452" s="40" t="s">
        <v>1931</v>
      </c>
      <c r="E1452" s="40" t="s">
        <v>1932</v>
      </c>
      <c r="F1452" s="40" t="s">
        <v>719</v>
      </c>
      <c r="G1452" s="40" t="s">
        <v>2986</v>
      </c>
      <c r="H1452" s="41" t="s">
        <v>2800</v>
      </c>
      <c r="I1452" s="41" t="s">
        <v>2361</v>
      </c>
      <c r="J1452" s="41" t="s">
        <v>2987</v>
      </c>
      <c r="K1452" s="42" t="s">
        <v>4613</v>
      </c>
      <c r="L1452" s="39" t="s">
        <v>2988</v>
      </c>
      <c r="M1452" s="42" t="s">
        <v>2801</v>
      </c>
      <c r="N1452" s="42" t="s">
        <v>1933</v>
      </c>
      <c r="O1452" s="39" t="s">
        <v>1929</v>
      </c>
    </row>
    <row r="1453" spans="1:15" s="4" customFormat="1" ht="16.5" thickBot="1">
      <c r="A1453" s="300" t="s">
        <v>267</v>
      </c>
      <c r="B1453" s="462" t="s">
        <v>1219</v>
      </c>
      <c r="C1453" s="297" t="s">
        <v>268</v>
      </c>
      <c r="D1453" s="298" t="s">
        <v>269</v>
      </c>
      <c r="E1453" s="298" t="s">
        <v>5690</v>
      </c>
      <c r="F1453" s="298" t="s">
        <v>270</v>
      </c>
      <c r="G1453" s="298" t="s">
        <v>271</v>
      </c>
      <c r="H1453" s="465">
        <v>56</v>
      </c>
      <c r="I1453" s="499">
        <v>118.085</v>
      </c>
      <c r="J1453" s="302">
        <v>0.1</v>
      </c>
      <c r="K1453" s="477">
        <f>SUM(I1453*100)/110</f>
        <v>107.35</v>
      </c>
      <c r="L1453" s="303">
        <v>0.6</v>
      </c>
      <c r="M1453" s="477">
        <f>SUM(K1453-(K1453*L1453))</f>
        <v>42.94</v>
      </c>
      <c r="N1453" s="304">
        <v>0.76682</v>
      </c>
      <c r="O1453" s="305" t="s">
        <v>1773</v>
      </c>
    </row>
    <row r="1454" spans="1:15" s="4" customFormat="1" ht="24" thickBot="1">
      <c r="A1454" s="542" t="s">
        <v>1233</v>
      </c>
      <c r="B1454" s="543"/>
      <c r="C1454" s="543"/>
      <c r="D1454" s="543"/>
      <c r="E1454" s="543"/>
      <c r="F1454" s="543"/>
      <c r="G1454" s="543"/>
      <c r="H1454" s="543"/>
      <c r="I1454" s="543"/>
      <c r="J1454" s="543"/>
      <c r="K1454" s="543"/>
      <c r="L1454" s="543"/>
      <c r="M1454" s="543"/>
      <c r="N1454" s="543"/>
      <c r="O1454" s="524"/>
    </row>
    <row r="1455" spans="1:15" s="4" customFormat="1" ht="15.75">
      <c r="A1455" s="20" t="s">
        <v>24</v>
      </c>
      <c r="B1455" s="253"/>
      <c r="C1455" s="253"/>
      <c r="D1455" s="253"/>
      <c r="E1455" s="253"/>
      <c r="F1455" s="253"/>
      <c r="G1455" s="254"/>
      <c r="H1455" s="253"/>
      <c r="I1455" s="253"/>
      <c r="J1455" s="253"/>
      <c r="K1455" s="253"/>
      <c r="L1455" s="253"/>
      <c r="M1455" s="253"/>
      <c r="N1455" s="253"/>
      <c r="O1455" s="253"/>
    </row>
    <row r="1456" spans="1:15" s="4" customFormat="1" ht="23.25">
      <c r="A1456" s="185" t="s">
        <v>265</v>
      </c>
      <c r="B1456" s="253"/>
      <c r="C1456" s="253"/>
      <c r="D1456" s="253"/>
      <c r="E1456" s="253"/>
      <c r="F1456" s="253"/>
      <c r="G1456" s="254"/>
      <c r="H1456" s="253"/>
      <c r="I1456" s="253"/>
      <c r="J1456" s="253"/>
      <c r="K1456" s="253"/>
      <c r="L1456" s="253"/>
      <c r="M1456" s="253"/>
      <c r="N1456" s="253"/>
      <c r="O1456" s="253"/>
    </row>
    <row r="1457" spans="1:15" s="4" customFormat="1" ht="47.25">
      <c r="A1457" s="129" t="s">
        <v>735</v>
      </c>
      <c r="B1457" s="129" t="s">
        <v>580</v>
      </c>
      <c r="C1457" s="129" t="s">
        <v>1930</v>
      </c>
      <c r="D1457" s="129" t="s">
        <v>1931</v>
      </c>
      <c r="E1457" s="130" t="s">
        <v>736</v>
      </c>
      <c r="F1457" s="129" t="s">
        <v>737</v>
      </c>
      <c r="G1457" s="129" t="s">
        <v>738</v>
      </c>
      <c r="H1457" s="130" t="s">
        <v>2800</v>
      </c>
      <c r="I1457" s="130" t="s">
        <v>739</v>
      </c>
      <c r="J1457" s="129" t="s">
        <v>2987</v>
      </c>
      <c r="K1457" s="130" t="s">
        <v>740</v>
      </c>
      <c r="L1457" s="129" t="s">
        <v>2988</v>
      </c>
      <c r="M1457" s="130" t="s">
        <v>741</v>
      </c>
      <c r="N1457" s="130" t="s">
        <v>742</v>
      </c>
      <c r="O1457" s="129" t="s">
        <v>1929</v>
      </c>
    </row>
    <row r="1458" spans="1:15" s="4" customFormat="1" ht="15.75">
      <c r="A1458" s="164" t="s">
        <v>1227</v>
      </c>
      <c r="B1458" s="136" t="s">
        <v>1228</v>
      </c>
      <c r="C1458" s="133" t="s">
        <v>1229</v>
      </c>
      <c r="D1458" s="141" t="s">
        <v>1230</v>
      </c>
      <c r="E1458" s="141" t="s">
        <v>1231</v>
      </c>
      <c r="F1458" s="43"/>
      <c r="G1458" s="129" t="s">
        <v>1232</v>
      </c>
      <c r="H1458" s="136">
        <v>28</v>
      </c>
      <c r="I1458" s="142">
        <v>24.97</v>
      </c>
      <c r="J1458" s="137">
        <v>0.1</v>
      </c>
      <c r="K1458" s="142">
        <v>22.7</v>
      </c>
      <c r="L1458" s="143">
        <v>0.5</v>
      </c>
      <c r="M1458" s="138">
        <f>SUM(K1458)-(K1458*L1458)</f>
        <v>11.35</v>
      </c>
      <c r="N1458" s="138">
        <v>0.40529</v>
      </c>
      <c r="O1458" s="136" t="s">
        <v>4472</v>
      </c>
    </row>
    <row r="1459" spans="1:15" s="4" customFormat="1" ht="16.5" thickBot="1">
      <c r="A1459" s="6"/>
      <c r="B1459" s="9"/>
      <c r="C1459" s="12"/>
      <c r="D1459" s="8"/>
      <c r="E1459" s="8"/>
      <c r="F1459" s="10"/>
      <c r="G1459" s="8"/>
      <c r="H1459" s="20"/>
      <c r="I1459" s="30"/>
      <c r="J1459" s="36"/>
      <c r="K1459" s="30"/>
      <c r="L1459" s="37"/>
      <c r="M1459" s="30"/>
      <c r="N1459" s="31"/>
      <c r="O1459" s="22"/>
    </row>
    <row r="1460" spans="1:15" s="4" customFormat="1" ht="26.25" thickBot="1">
      <c r="A1460" s="526" t="s">
        <v>426</v>
      </c>
      <c r="B1460" s="527"/>
      <c r="C1460" s="527"/>
      <c r="D1460" s="527"/>
      <c r="E1460" s="527"/>
      <c r="F1460" s="527"/>
      <c r="G1460" s="527"/>
      <c r="H1460" s="527"/>
      <c r="I1460" s="527"/>
      <c r="J1460" s="527"/>
      <c r="K1460" s="527"/>
      <c r="L1460" s="527"/>
      <c r="M1460" s="527"/>
      <c r="N1460" s="527"/>
      <c r="O1460" s="528"/>
    </row>
    <row r="1461" spans="1:15" s="4" customFormat="1" ht="15.75">
      <c r="A1461" s="92" t="s">
        <v>157</v>
      </c>
      <c r="B1461" s="231"/>
      <c r="C1461" s="231"/>
      <c r="D1461" s="231"/>
      <c r="E1461" s="231"/>
      <c r="F1461" s="231"/>
      <c r="G1461" s="231"/>
      <c r="H1461" s="231"/>
      <c r="I1461" s="231"/>
      <c r="J1461" s="231"/>
      <c r="K1461" s="231"/>
      <c r="L1461" s="231"/>
      <c r="M1461" s="231"/>
      <c r="N1461" s="231"/>
      <c r="O1461" s="231"/>
    </row>
    <row r="1462" spans="1:15" s="4" customFormat="1" ht="23.25">
      <c r="A1462" s="185" t="s">
        <v>272</v>
      </c>
      <c r="B1462" s="231"/>
      <c r="C1462" s="231"/>
      <c r="D1462" s="231"/>
      <c r="E1462" s="231"/>
      <c r="F1462" s="231"/>
      <c r="G1462" s="231"/>
      <c r="H1462" s="231"/>
      <c r="I1462" s="231"/>
      <c r="J1462" s="231"/>
      <c r="K1462" s="231"/>
      <c r="L1462" s="231"/>
      <c r="M1462" s="231"/>
      <c r="N1462" s="231"/>
      <c r="O1462" s="231"/>
    </row>
    <row r="1463" spans="1:15" s="4" customFormat="1" ht="47.25">
      <c r="A1463" s="39" t="s">
        <v>2985</v>
      </c>
      <c r="B1463" s="39" t="s">
        <v>580</v>
      </c>
      <c r="C1463" s="39" t="s">
        <v>1930</v>
      </c>
      <c r="D1463" s="40" t="s">
        <v>1931</v>
      </c>
      <c r="E1463" s="40" t="s">
        <v>1932</v>
      </c>
      <c r="F1463" s="40" t="s">
        <v>719</v>
      </c>
      <c r="G1463" s="40" t="s">
        <v>2986</v>
      </c>
      <c r="H1463" s="41" t="s">
        <v>2800</v>
      </c>
      <c r="I1463" s="41" t="s">
        <v>2361</v>
      </c>
      <c r="J1463" s="41" t="s">
        <v>2987</v>
      </c>
      <c r="K1463" s="42" t="s">
        <v>4613</v>
      </c>
      <c r="L1463" s="39" t="s">
        <v>2988</v>
      </c>
      <c r="M1463" s="42" t="s">
        <v>2801</v>
      </c>
      <c r="N1463" s="42" t="s">
        <v>1933</v>
      </c>
      <c r="O1463" s="39" t="s">
        <v>1929</v>
      </c>
    </row>
    <row r="1464" spans="1:15" s="4" customFormat="1" ht="15.75">
      <c r="A1464" s="43">
        <v>206</v>
      </c>
      <c r="B1464" s="45" t="s">
        <v>3581</v>
      </c>
      <c r="C1464" s="55" t="s">
        <v>707</v>
      </c>
      <c r="D1464" s="46" t="s">
        <v>3582</v>
      </c>
      <c r="E1464" s="46" t="s">
        <v>3583</v>
      </c>
      <c r="F1464" s="46" t="s">
        <v>156</v>
      </c>
      <c r="G1464" s="46" t="s">
        <v>708</v>
      </c>
      <c r="H1464" s="48">
        <v>30</v>
      </c>
      <c r="I1464" s="126" t="s">
        <v>113</v>
      </c>
      <c r="J1464" s="68"/>
      <c r="K1464" s="58"/>
      <c r="L1464" s="69"/>
      <c r="M1464" s="58"/>
      <c r="N1464" s="54"/>
      <c r="O1464" s="50"/>
    </row>
    <row r="1465" spans="1:15" s="4" customFormat="1" ht="16.5" thickBot="1">
      <c r="A1465" s="6"/>
      <c r="B1465" s="9"/>
      <c r="C1465" s="12"/>
      <c r="D1465" s="8"/>
      <c r="E1465" s="8"/>
      <c r="F1465" s="10"/>
      <c r="G1465" s="8"/>
      <c r="H1465" s="20"/>
      <c r="I1465" s="30"/>
      <c r="J1465" s="36"/>
      <c r="K1465" s="30"/>
      <c r="L1465" s="37"/>
      <c r="M1465" s="30"/>
      <c r="N1465" s="31"/>
      <c r="O1465" s="22"/>
    </row>
    <row r="1466" spans="1:15" s="4" customFormat="1" ht="26.25" thickBot="1">
      <c r="A1466" s="526" t="s">
        <v>5677</v>
      </c>
      <c r="B1466" s="527"/>
      <c r="C1466" s="527"/>
      <c r="D1466" s="527"/>
      <c r="E1466" s="527"/>
      <c r="F1466" s="527"/>
      <c r="G1466" s="527"/>
      <c r="H1466" s="527"/>
      <c r="I1466" s="527"/>
      <c r="J1466" s="527"/>
      <c r="K1466" s="527"/>
      <c r="L1466" s="527"/>
      <c r="M1466" s="527"/>
      <c r="N1466" s="527"/>
      <c r="O1466" s="528"/>
    </row>
    <row r="1467" spans="1:15" s="4" customFormat="1" ht="15">
      <c r="A1467" s="248" t="s">
        <v>2930</v>
      </c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78"/>
      <c r="O1467" s="1"/>
    </row>
    <row r="1468" spans="1:15" s="4" customFormat="1" ht="15.75">
      <c r="A1468" s="259" t="s">
        <v>25</v>
      </c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78"/>
      <c r="O1468" s="1"/>
    </row>
    <row r="1469" spans="1:15" s="4" customFormat="1" ht="23.25">
      <c r="A1469" s="185" t="s">
        <v>273</v>
      </c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78"/>
      <c r="O1469" s="1"/>
    </row>
    <row r="1470" spans="1:15" s="4" customFormat="1" ht="47.25">
      <c r="A1470" s="39" t="s">
        <v>2985</v>
      </c>
      <c r="B1470" s="39" t="s">
        <v>580</v>
      </c>
      <c r="C1470" s="39" t="s">
        <v>1930</v>
      </c>
      <c r="D1470" s="40" t="s">
        <v>1931</v>
      </c>
      <c r="E1470" s="40" t="s">
        <v>1932</v>
      </c>
      <c r="F1470" s="40" t="s">
        <v>4276</v>
      </c>
      <c r="G1470" s="40" t="s">
        <v>2986</v>
      </c>
      <c r="H1470" s="41" t="s">
        <v>2800</v>
      </c>
      <c r="I1470" s="41" t="s">
        <v>2361</v>
      </c>
      <c r="J1470" s="41" t="s">
        <v>2987</v>
      </c>
      <c r="K1470" s="42" t="s">
        <v>4613</v>
      </c>
      <c r="L1470" s="39" t="s">
        <v>2988</v>
      </c>
      <c r="M1470" s="42" t="s">
        <v>2801</v>
      </c>
      <c r="N1470" s="42" t="s">
        <v>1933</v>
      </c>
      <c r="O1470" s="39" t="s">
        <v>1929</v>
      </c>
    </row>
    <row r="1471" spans="1:15" s="4" customFormat="1" ht="15.75">
      <c r="A1471" s="43">
        <v>1175</v>
      </c>
      <c r="B1471" s="44" t="s">
        <v>3955</v>
      </c>
      <c r="C1471" s="45" t="s">
        <v>4388</v>
      </c>
      <c r="D1471" s="46" t="s">
        <v>3956</v>
      </c>
      <c r="E1471" s="46" t="s">
        <v>3959</v>
      </c>
      <c r="F1471" s="47" t="s">
        <v>2854</v>
      </c>
      <c r="G1471" s="43" t="s">
        <v>4389</v>
      </c>
      <c r="H1471" s="43">
        <v>1</v>
      </c>
      <c r="I1471" s="290">
        <v>2.47997</v>
      </c>
      <c r="J1471" s="291">
        <v>0.1</v>
      </c>
      <c r="K1471" s="290">
        <f>SUM(I1471*100)/110</f>
        <v>2.254518181818182</v>
      </c>
      <c r="L1471" s="83">
        <v>0.6362</v>
      </c>
      <c r="M1471" s="290">
        <f>SUM(K1471-(K1471*L1471))</f>
        <v>0.8201937145454545</v>
      </c>
      <c r="N1471" s="292">
        <v>0.8202</v>
      </c>
      <c r="O1471" s="50" t="s">
        <v>4472</v>
      </c>
    </row>
    <row r="1472" spans="1:15" s="4" customFormat="1" ht="15.75">
      <c r="A1472" s="43">
        <v>99</v>
      </c>
      <c r="B1472" s="44" t="s">
        <v>3960</v>
      </c>
      <c r="C1472" s="55" t="s">
        <v>2855</v>
      </c>
      <c r="D1472" s="46" t="s">
        <v>2193</v>
      </c>
      <c r="E1472" s="46" t="s">
        <v>2183</v>
      </c>
      <c r="F1472" s="46" t="s">
        <v>2854</v>
      </c>
      <c r="G1472" s="124" t="s">
        <v>2856</v>
      </c>
      <c r="H1472" s="43">
        <v>3</v>
      </c>
      <c r="I1472" s="290">
        <v>1.7</v>
      </c>
      <c r="J1472" s="291">
        <v>0.1</v>
      </c>
      <c r="K1472" s="290">
        <f>SUM(I1472*100)/110</f>
        <v>1.5454545454545454</v>
      </c>
      <c r="L1472" s="83">
        <v>0.779</v>
      </c>
      <c r="M1472" s="290">
        <f>SUM(K1472-(K1472*L1472))</f>
        <v>0.3415454545454546</v>
      </c>
      <c r="N1472" s="292">
        <f>(M1472/H1472)</f>
        <v>0.11384848484848487</v>
      </c>
      <c r="O1472" s="50" t="s">
        <v>1773</v>
      </c>
    </row>
    <row r="1473" spans="1:15" s="4" customFormat="1" ht="15.75">
      <c r="A1473" s="43">
        <v>1055</v>
      </c>
      <c r="B1473" s="45" t="s">
        <v>4806</v>
      </c>
      <c r="C1473" s="55" t="s">
        <v>2858</v>
      </c>
      <c r="D1473" s="46" t="s">
        <v>4807</v>
      </c>
      <c r="E1473" s="46" t="s">
        <v>5186</v>
      </c>
      <c r="F1473" s="47" t="s">
        <v>2854</v>
      </c>
      <c r="G1473" s="46" t="s">
        <v>4642</v>
      </c>
      <c r="H1473" s="156">
        <v>14</v>
      </c>
      <c r="I1473" s="290">
        <v>4.56</v>
      </c>
      <c r="J1473" s="291">
        <v>0.1</v>
      </c>
      <c r="K1473" s="290">
        <f>SUM(I1473*100)/110</f>
        <v>4.145454545454545</v>
      </c>
      <c r="L1473" s="83">
        <v>0.631</v>
      </c>
      <c r="M1473" s="290">
        <f>SUM(K1473-(K1473*L1473))</f>
        <v>1.529672727272727</v>
      </c>
      <c r="N1473" s="292">
        <f>(M1473/H1473)</f>
        <v>0.10926233766233764</v>
      </c>
      <c r="O1473" s="50" t="s">
        <v>4472</v>
      </c>
    </row>
    <row r="1474" spans="1:15" s="4" customFormat="1" ht="15.75">
      <c r="A1474" s="43">
        <v>1054</v>
      </c>
      <c r="B1474" s="45" t="s">
        <v>4806</v>
      </c>
      <c r="C1474" s="55" t="s">
        <v>2857</v>
      </c>
      <c r="D1474" s="46" t="s">
        <v>4807</v>
      </c>
      <c r="E1474" s="46" t="s">
        <v>4052</v>
      </c>
      <c r="F1474" s="47" t="s">
        <v>2854</v>
      </c>
      <c r="G1474" s="46" t="s">
        <v>4641</v>
      </c>
      <c r="H1474" s="156">
        <v>28</v>
      </c>
      <c r="I1474" s="49">
        <v>4.75</v>
      </c>
      <c r="J1474" s="68">
        <v>0.1</v>
      </c>
      <c r="K1474" s="49">
        <f>SUM(I1474*100)/110</f>
        <v>4.318181818181818</v>
      </c>
      <c r="L1474" s="69">
        <v>0.775</v>
      </c>
      <c r="M1474" s="58">
        <f>SUM(K1474-(K1474*L1474))</f>
        <v>0.9715909090909092</v>
      </c>
      <c r="N1474" s="54">
        <v>0.03469</v>
      </c>
      <c r="O1474" s="50" t="s">
        <v>4472</v>
      </c>
    </row>
    <row r="1475" spans="1:15" s="4" customFormat="1" ht="16.5" thickBot="1">
      <c r="A1475" s="300">
        <v>1134</v>
      </c>
      <c r="B1475" s="461" t="s">
        <v>5498</v>
      </c>
      <c r="C1475" s="297" t="s">
        <v>4643</v>
      </c>
      <c r="D1475" s="298" t="s">
        <v>5542</v>
      </c>
      <c r="E1475" s="298" t="s">
        <v>5543</v>
      </c>
      <c r="F1475" s="463" t="s">
        <v>2854</v>
      </c>
      <c r="G1475" s="300" t="s">
        <v>4644</v>
      </c>
      <c r="H1475" s="300">
        <v>3</v>
      </c>
      <c r="I1475" s="301">
        <v>25.56</v>
      </c>
      <c r="J1475" s="302">
        <v>0.1</v>
      </c>
      <c r="K1475" s="301">
        <f>SUM(I1475*100)/110</f>
        <v>23.236363636363638</v>
      </c>
      <c r="L1475" s="303">
        <v>0.5004</v>
      </c>
      <c r="M1475" s="301">
        <f>SUM(K1475-(K1475*L1475))</f>
        <v>11.608887272727275</v>
      </c>
      <c r="N1475" s="304">
        <v>3.86962</v>
      </c>
      <c r="O1475" s="305" t="s">
        <v>1771</v>
      </c>
    </row>
    <row r="1476" spans="1:15" s="4" customFormat="1" ht="26.25" thickBot="1">
      <c r="A1476" s="526" t="s">
        <v>5677</v>
      </c>
      <c r="B1476" s="527"/>
      <c r="C1476" s="527"/>
      <c r="D1476" s="527"/>
      <c r="E1476" s="527"/>
      <c r="F1476" s="527"/>
      <c r="G1476" s="527"/>
      <c r="H1476" s="527"/>
      <c r="I1476" s="527"/>
      <c r="J1476" s="527"/>
      <c r="K1476" s="527"/>
      <c r="L1476" s="527"/>
      <c r="M1476" s="527"/>
      <c r="N1476" s="527"/>
      <c r="O1476" s="528"/>
    </row>
    <row r="1477" s="4" customFormat="1" ht="15">
      <c r="A1477" s="92" t="s">
        <v>1223</v>
      </c>
    </row>
    <row r="1478" s="4" customFormat="1" ht="15.75">
      <c r="A1478" s="265" t="s">
        <v>25</v>
      </c>
    </row>
    <row r="1479" spans="1:15" s="2" customFormat="1" ht="23.25">
      <c r="A1479" s="185" t="s">
        <v>274</v>
      </c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1:15" s="4" customFormat="1" ht="47.25">
      <c r="A1480" s="39" t="s">
        <v>2985</v>
      </c>
      <c r="B1480" s="39" t="s">
        <v>580</v>
      </c>
      <c r="C1480" s="39" t="s">
        <v>1930</v>
      </c>
      <c r="D1480" s="40" t="s">
        <v>1931</v>
      </c>
      <c r="E1480" s="40" t="s">
        <v>1932</v>
      </c>
      <c r="F1480" s="40" t="s">
        <v>719</v>
      </c>
      <c r="G1480" s="40" t="s">
        <v>2986</v>
      </c>
      <c r="H1480" s="41" t="s">
        <v>2800</v>
      </c>
      <c r="I1480" s="41" t="s">
        <v>2361</v>
      </c>
      <c r="J1480" s="41" t="s">
        <v>2987</v>
      </c>
      <c r="K1480" s="42" t="s">
        <v>4613</v>
      </c>
      <c r="L1480" s="39" t="s">
        <v>2988</v>
      </c>
      <c r="M1480" s="42" t="s">
        <v>2801</v>
      </c>
      <c r="N1480" s="42" t="s">
        <v>1933</v>
      </c>
      <c r="O1480" s="39" t="s">
        <v>1929</v>
      </c>
    </row>
    <row r="1481" spans="1:15" s="4" customFormat="1" ht="31.5">
      <c r="A1481" s="43">
        <v>12</v>
      </c>
      <c r="B1481" s="45" t="s">
        <v>3960</v>
      </c>
      <c r="C1481" s="45" t="s">
        <v>1224</v>
      </c>
      <c r="D1481" s="46" t="s">
        <v>2193</v>
      </c>
      <c r="E1481" s="46" t="s">
        <v>1225</v>
      </c>
      <c r="F1481" s="46" t="s">
        <v>1226</v>
      </c>
      <c r="G1481" s="46" t="s">
        <v>154</v>
      </c>
      <c r="H1481" s="48">
        <v>6</v>
      </c>
      <c r="I1481" s="49">
        <v>4.4</v>
      </c>
      <c r="J1481" s="68">
        <v>0.1</v>
      </c>
      <c r="K1481" s="58">
        <f>SUM(I1481*100)/110</f>
        <v>4.000000000000001</v>
      </c>
      <c r="L1481" s="69">
        <v>0.6</v>
      </c>
      <c r="M1481" s="58">
        <f>SUM(K1481-(K1481*L1481))</f>
        <v>1.6000000000000005</v>
      </c>
      <c r="N1481" s="202">
        <f>(M1481/H1481)</f>
        <v>0.2666666666666668</v>
      </c>
      <c r="O1481" s="50" t="s">
        <v>1773</v>
      </c>
    </row>
    <row r="1482" spans="1:15" s="4" customFormat="1" ht="16.5" thickBot="1">
      <c r="A1482" s="6"/>
      <c r="B1482" s="11"/>
      <c r="C1482" s="11"/>
      <c r="D1482" s="8"/>
      <c r="E1482" s="8"/>
      <c r="F1482" s="8"/>
      <c r="G1482" s="8"/>
      <c r="H1482" s="17"/>
      <c r="I1482" s="18"/>
      <c r="J1482" s="86"/>
      <c r="K1482" s="24"/>
      <c r="L1482" s="87"/>
      <c r="M1482" s="24"/>
      <c r="N1482" s="19"/>
      <c r="O1482" s="7"/>
    </row>
    <row r="1483" spans="1:15" s="4" customFormat="1" ht="26.25" thickBot="1">
      <c r="A1483" s="526" t="s">
        <v>1681</v>
      </c>
      <c r="B1483" s="527"/>
      <c r="C1483" s="527"/>
      <c r="D1483" s="527"/>
      <c r="E1483" s="527"/>
      <c r="F1483" s="527"/>
      <c r="G1483" s="527"/>
      <c r="H1483" s="527"/>
      <c r="I1483" s="527"/>
      <c r="J1483" s="527"/>
      <c r="K1483" s="527"/>
      <c r="L1483" s="527"/>
      <c r="M1483" s="527"/>
      <c r="N1483" s="527"/>
      <c r="O1483" s="528"/>
    </row>
    <row r="1484" spans="1:15" s="4" customFormat="1" ht="15.75">
      <c r="A1484" s="91" t="s">
        <v>26</v>
      </c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78"/>
      <c r="O1484" s="1"/>
    </row>
    <row r="1485" spans="1:14" s="1" customFormat="1" ht="23.25">
      <c r="A1485" s="185" t="s">
        <v>275</v>
      </c>
      <c r="N1485" s="78"/>
    </row>
    <row r="1486" spans="1:15" s="1" customFormat="1" ht="47.25">
      <c r="A1486" s="39" t="s">
        <v>2985</v>
      </c>
      <c r="B1486" s="39" t="s">
        <v>580</v>
      </c>
      <c r="C1486" s="39" t="s">
        <v>1930</v>
      </c>
      <c r="D1486" s="40" t="s">
        <v>1931</v>
      </c>
      <c r="E1486" s="40" t="s">
        <v>1932</v>
      </c>
      <c r="F1486" s="40" t="s">
        <v>4276</v>
      </c>
      <c r="G1486" s="40" t="s">
        <v>2986</v>
      </c>
      <c r="H1486" s="41" t="s">
        <v>2800</v>
      </c>
      <c r="I1486" s="41" t="s">
        <v>2361</v>
      </c>
      <c r="J1486" s="41" t="s">
        <v>2987</v>
      </c>
      <c r="K1486" s="42" t="s">
        <v>4613</v>
      </c>
      <c r="L1486" s="39" t="s">
        <v>2988</v>
      </c>
      <c r="M1486" s="42" t="s">
        <v>2801</v>
      </c>
      <c r="N1486" s="42" t="s">
        <v>1933</v>
      </c>
      <c r="O1486" s="39" t="s">
        <v>1929</v>
      </c>
    </row>
    <row r="1487" spans="1:15" s="4" customFormat="1" ht="15.75">
      <c r="A1487" s="43">
        <v>28</v>
      </c>
      <c r="B1487" s="57" t="s">
        <v>2598</v>
      </c>
      <c r="C1487" s="55" t="s">
        <v>3884</v>
      </c>
      <c r="D1487" s="46" t="s">
        <v>5546</v>
      </c>
      <c r="E1487" s="46" t="s">
        <v>2907</v>
      </c>
      <c r="F1487" s="47" t="s">
        <v>5650</v>
      </c>
      <c r="G1487" s="46" t="s">
        <v>3886</v>
      </c>
      <c r="H1487" s="48">
        <v>20</v>
      </c>
      <c r="I1487" s="49">
        <v>2.4</v>
      </c>
      <c r="J1487" s="68">
        <v>0.1</v>
      </c>
      <c r="K1487" s="49">
        <f aca="true" t="shared" si="98" ref="K1487:K1493">SUM(I1487*100)/110</f>
        <v>2.1818181818181817</v>
      </c>
      <c r="L1487" s="69">
        <v>0.6663</v>
      </c>
      <c r="M1487" s="49">
        <f aca="true" t="shared" si="99" ref="M1487:M1493">SUM(K1487-(K1487*L1487))</f>
        <v>0.7280727272727272</v>
      </c>
      <c r="N1487" s="51">
        <f>(M1487/H1487)</f>
        <v>0.03640363636363636</v>
      </c>
      <c r="O1487" s="50" t="s">
        <v>4472</v>
      </c>
    </row>
    <row r="1488" spans="1:15" s="2" customFormat="1" ht="15.75">
      <c r="A1488" s="43">
        <v>29</v>
      </c>
      <c r="B1488" s="57" t="s">
        <v>2598</v>
      </c>
      <c r="C1488" s="55" t="s">
        <v>3885</v>
      </c>
      <c r="D1488" s="46" t="s">
        <v>5546</v>
      </c>
      <c r="E1488" s="46" t="s">
        <v>2908</v>
      </c>
      <c r="F1488" s="47" t="s">
        <v>5650</v>
      </c>
      <c r="G1488" s="46" t="s">
        <v>3887</v>
      </c>
      <c r="H1488" s="48">
        <v>5</v>
      </c>
      <c r="I1488" s="49">
        <v>2.1198</v>
      </c>
      <c r="J1488" s="68">
        <v>0.1</v>
      </c>
      <c r="K1488" s="49">
        <f t="shared" si="98"/>
        <v>1.9270909090909092</v>
      </c>
      <c r="L1488" s="69">
        <v>0.5</v>
      </c>
      <c r="M1488" s="49">
        <f t="shared" si="99"/>
        <v>0.9635454545454546</v>
      </c>
      <c r="N1488" s="54">
        <v>0.19273</v>
      </c>
      <c r="O1488" s="50" t="s">
        <v>4472</v>
      </c>
    </row>
    <row r="1489" spans="1:15" s="1" customFormat="1" ht="15.75">
      <c r="A1489" s="43">
        <v>1038</v>
      </c>
      <c r="B1489" s="44" t="s">
        <v>557</v>
      </c>
      <c r="C1489" s="55" t="s">
        <v>5647</v>
      </c>
      <c r="D1489" s="46" t="s">
        <v>4209</v>
      </c>
      <c r="E1489" s="46" t="s">
        <v>558</v>
      </c>
      <c r="F1489" s="47" t="s">
        <v>5650</v>
      </c>
      <c r="G1489" s="43" t="s">
        <v>5648</v>
      </c>
      <c r="H1489" s="43">
        <v>5</v>
      </c>
      <c r="I1489" s="49">
        <v>2.53</v>
      </c>
      <c r="J1489" s="68">
        <v>0.1</v>
      </c>
      <c r="K1489" s="49">
        <f t="shared" si="98"/>
        <v>2.3</v>
      </c>
      <c r="L1489" s="69">
        <v>0.6087</v>
      </c>
      <c r="M1489" s="58">
        <f t="shared" si="99"/>
        <v>0.8999899999999998</v>
      </c>
      <c r="N1489" s="51">
        <f>(M1489/H1489)</f>
        <v>0.17999799999999996</v>
      </c>
      <c r="O1489" s="50" t="s">
        <v>1773</v>
      </c>
    </row>
    <row r="1490" spans="1:15" s="2" customFormat="1" ht="15.75">
      <c r="A1490" s="43">
        <v>1193</v>
      </c>
      <c r="B1490" s="44" t="s">
        <v>2749</v>
      </c>
      <c r="C1490" s="55" t="s">
        <v>3411</v>
      </c>
      <c r="D1490" s="46" t="s">
        <v>2750</v>
      </c>
      <c r="E1490" s="46" t="s">
        <v>2751</v>
      </c>
      <c r="F1490" s="47" t="s">
        <v>5650</v>
      </c>
      <c r="G1490" s="47" t="s">
        <v>3693</v>
      </c>
      <c r="H1490" s="48">
        <v>1</v>
      </c>
      <c r="I1490" s="49">
        <v>5.55</v>
      </c>
      <c r="J1490" s="68">
        <v>0.1</v>
      </c>
      <c r="K1490" s="49">
        <f t="shared" si="98"/>
        <v>5.045454545454546</v>
      </c>
      <c r="L1490" s="69">
        <v>0.8003</v>
      </c>
      <c r="M1490" s="49">
        <f t="shared" si="99"/>
        <v>1.0075772727272732</v>
      </c>
      <c r="N1490" s="54">
        <f>(M1490/H1490)</f>
        <v>1.0075772727272732</v>
      </c>
      <c r="O1490" s="50" t="s">
        <v>1771</v>
      </c>
    </row>
    <row r="1491" spans="1:15" s="1" customFormat="1" ht="15.75">
      <c r="A1491" s="43">
        <v>27</v>
      </c>
      <c r="B1491" s="45" t="s">
        <v>5197</v>
      </c>
      <c r="C1491" s="45" t="s">
        <v>5614</v>
      </c>
      <c r="D1491" s="46" t="s">
        <v>5198</v>
      </c>
      <c r="E1491" s="46" t="s">
        <v>4204</v>
      </c>
      <c r="F1491" s="47" t="s">
        <v>5650</v>
      </c>
      <c r="G1491" s="46" t="s">
        <v>5615</v>
      </c>
      <c r="H1491" s="48">
        <v>20</v>
      </c>
      <c r="I1491" s="126" t="s">
        <v>372</v>
      </c>
      <c r="J1491" s="68"/>
      <c r="K1491" s="49"/>
      <c r="L1491" s="69"/>
      <c r="M1491" s="49"/>
      <c r="N1491" s="54"/>
      <c r="O1491" s="50"/>
    </row>
    <row r="1492" spans="1:15" s="1" customFormat="1" ht="31.5">
      <c r="A1492" s="43">
        <v>444</v>
      </c>
      <c r="B1492" s="45" t="s">
        <v>3686</v>
      </c>
      <c r="C1492" s="55" t="s">
        <v>5147</v>
      </c>
      <c r="D1492" s="46" t="s">
        <v>3603</v>
      </c>
      <c r="E1492" s="52" t="s">
        <v>4764</v>
      </c>
      <c r="F1492" s="47" t="s">
        <v>5650</v>
      </c>
      <c r="G1492" s="46" t="s">
        <v>5148</v>
      </c>
      <c r="H1492" s="48">
        <v>1</v>
      </c>
      <c r="I1492" s="126" t="s">
        <v>372</v>
      </c>
      <c r="J1492" s="68"/>
      <c r="K1492" s="58"/>
      <c r="L1492" s="69"/>
      <c r="M1492" s="49"/>
      <c r="N1492" s="54"/>
      <c r="O1492" s="50"/>
    </row>
    <row r="1493" spans="1:15" s="4" customFormat="1" ht="31.5">
      <c r="A1493" s="43">
        <v>902</v>
      </c>
      <c r="B1493" s="45" t="s">
        <v>536</v>
      </c>
      <c r="C1493" s="55" t="s">
        <v>5643</v>
      </c>
      <c r="D1493" s="46" t="s">
        <v>3290</v>
      </c>
      <c r="E1493" s="46" t="s">
        <v>4623</v>
      </c>
      <c r="F1493" s="47" t="s">
        <v>5650</v>
      </c>
      <c r="G1493" s="46" t="s">
        <v>5644</v>
      </c>
      <c r="H1493" s="48">
        <v>12</v>
      </c>
      <c r="I1493" s="49">
        <v>12.85</v>
      </c>
      <c r="J1493" s="68">
        <v>0.1</v>
      </c>
      <c r="K1493" s="49">
        <f t="shared" si="98"/>
        <v>11.681818181818182</v>
      </c>
      <c r="L1493" s="69">
        <v>0.5001</v>
      </c>
      <c r="M1493" s="58">
        <f t="shared" si="99"/>
        <v>5.839740909090909</v>
      </c>
      <c r="N1493" s="54">
        <f>(M1493/H1493)</f>
        <v>0.48664507575757576</v>
      </c>
      <c r="O1493" s="50" t="s">
        <v>1773</v>
      </c>
    </row>
    <row r="1494" spans="1:15" s="1" customFormat="1" ht="15.75">
      <c r="A1494" s="43">
        <v>183</v>
      </c>
      <c r="B1494" s="44" t="s">
        <v>3138</v>
      </c>
      <c r="C1494" s="55" t="s">
        <v>664</v>
      </c>
      <c r="D1494" s="46" t="s">
        <v>3139</v>
      </c>
      <c r="E1494" s="46" t="s">
        <v>3140</v>
      </c>
      <c r="F1494" s="47" t="s">
        <v>5650</v>
      </c>
      <c r="G1494" s="72" t="s">
        <v>665</v>
      </c>
      <c r="H1494" s="43">
        <v>30</v>
      </c>
      <c r="I1494" s="126" t="s">
        <v>373</v>
      </c>
      <c r="J1494" s="68"/>
      <c r="K1494" s="49"/>
      <c r="L1494" s="69"/>
      <c r="M1494" s="49"/>
      <c r="N1494" s="54"/>
      <c r="O1494" s="50"/>
    </row>
    <row r="1495" spans="1:15" ht="18.75">
      <c r="A1495" s="43">
        <v>784</v>
      </c>
      <c r="B1495" s="44" t="s">
        <v>4929</v>
      </c>
      <c r="C1495" s="55" t="s">
        <v>3857</v>
      </c>
      <c r="D1495" s="46" t="s">
        <v>4930</v>
      </c>
      <c r="E1495" s="46" t="s">
        <v>4983</v>
      </c>
      <c r="F1495" s="47" t="s">
        <v>5650</v>
      </c>
      <c r="G1495" s="46" t="s">
        <v>147</v>
      </c>
      <c r="H1495" s="48">
        <v>30</v>
      </c>
      <c r="I1495" s="126" t="s">
        <v>373</v>
      </c>
      <c r="J1495" s="68"/>
      <c r="K1495" s="49"/>
      <c r="L1495" s="111"/>
      <c r="M1495" s="58"/>
      <c r="N1495" s="51"/>
      <c r="O1495" s="50"/>
    </row>
    <row r="1496" spans="1:15" s="1" customFormat="1" ht="18.75">
      <c r="A1496" s="43">
        <v>785</v>
      </c>
      <c r="B1496" s="44" t="s">
        <v>4929</v>
      </c>
      <c r="C1496" s="55" t="s">
        <v>3858</v>
      </c>
      <c r="D1496" s="46" t="s">
        <v>4930</v>
      </c>
      <c r="E1496" s="46" t="s">
        <v>3051</v>
      </c>
      <c r="F1496" s="47" t="s">
        <v>5650</v>
      </c>
      <c r="G1496" s="46" t="s">
        <v>148</v>
      </c>
      <c r="H1496" s="48">
        <v>30</v>
      </c>
      <c r="I1496" s="126" t="s">
        <v>373</v>
      </c>
      <c r="J1496" s="68"/>
      <c r="K1496" s="49"/>
      <c r="L1496" s="111"/>
      <c r="M1496" s="58"/>
      <c r="N1496" s="51"/>
      <c r="O1496" s="50"/>
    </row>
    <row r="1497" spans="1:15" s="4" customFormat="1" ht="15.75">
      <c r="A1497" s="43">
        <v>89</v>
      </c>
      <c r="B1497" s="44" t="s">
        <v>2057</v>
      </c>
      <c r="C1497" s="55" t="s">
        <v>2007</v>
      </c>
      <c r="D1497" s="46" t="s">
        <v>2058</v>
      </c>
      <c r="E1497" s="46" t="s">
        <v>4692</v>
      </c>
      <c r="F1497" s="47" t="s">
        <v>5650</v>
      </c>
      <c r="G1497" s="72" t="s">
        <v>5074</v>
      </c>
      <c r="H1497" s="43">
        <v>20</v>
      </c>
      <c r="I1497" s="126" t="s">
        <v>373</v>
      </c>
      <c r="J1497" s="68"/>
      <c r="K1497" s="49"/>
      <c r="L1497" s="69"/>
      <c r="M1497" s="49"/>
      <c r="N1497" s="54"/>
      <c r="O1497" s="50"/>
    </row>
    <row r="1498" spans="1:15" s="4" customFormat="1" ht="16.5" thickBot="1">
      <c r="A1498" s="6"/>
      <c r="B1498" s="9"/>
      <c r="C1498" s="12"/>
      <c r="D1498" s="8"/>
      <c r="F1498" s="10"/>
      <c r="G1498" s="6"/>
      <c r="H1498" s="6"/>
      <c r="I1498" s="18"/>
      <c r="J1498" s="86"/>
      <c r="K1498" s="18"/>
      <c r="L1498" s="87"/>
      <c r="M1498" s="18"/>
      <c r="N1498" s="19"/>
      <c r="O1498" s="7"/>
    </row>
    <row r="1499" spans="1:15" s="4" customFormat="1" ht="26.25" thickBot="1">
      <c r="A1499" s="526" t="s">
        <v>3782</v>
      </c>
      <c r="B1499" s="527"/>
      <c r="C1499" s="527"/>
      <c r="D1499" s="527"/>
      <c r="E1499" s="527"/>
      <c r="F1499" s="527"/>
      <c r="G1499" s="527"/>
      <c r="H1499" s="527"/>
      <c r="I1499" s="527"/>
      <c r="J1499" s="527"/>
      <c r="K1499" s="527"/>
      <c r="L1499" s="527"/>
      <c r="M1499" s="527"/>
      <c r="N1499" s="527"/>
      <c r="O1499" s="528"/>
    </row>
    <row r="1500" spans="1:15" s="4" customFormat="1" ht="15.75">
      <c r="A1500" s="91" t="s">
        <v>27</v>
      </c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78"/>
      <c r="O1500" s="1"/>
    </row>
    <row r="1501" spans="1:15" s="4" customFormat="1" ht="23.25">
      <c r="A1501" s="185" t="s">
        <v>276</v>
      </c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78"/>
      <c r="O1501" s="1"/>
    </row>
    <row r="1502" spans="1:15" s="4" customFormat="1" ht="47.25">
      <c r="A1502" s="39" t="s">
        <v>2985</v>
      </c>
      <c r="B1502" s="39" t="s">
        <v>580</v>
      </c>
      <c r="C1502" s="39" t="s">
        <v>1930</v>
      </c>
      <c r="D1502" s="40" t="s">
        <v>1931</v>
      </c>
      <c r="E1502" s="40" t="s">
        <v>1932</v>
      </c>
      <c r="F1502" s="40" t="s">
        <v>4276</v>
      </c>
      <c r="G1502" s="40" t="s">
        <v>2986</v>
      </c>
      <c r="H1502" s="41" t="s">
        <v>2800</v>
      </c>
      <c r="I1502" s="41" t="s">
        <v>2361</v>
      </c>
      <c r="J1502" s="41" t="s">
        <v>2987</v>
      </c>
      <c r="K1502" s="42" t="s">
        <v>4613</v>
      </c>
      <c r="L1502" s="39" t="s">
        <v>2988</v>
      </c>
      <c r="M1502" s="42" t="s">
        <v>2801</v>
      </c>
      <c r="N1502" s="42" t="s">
        <v>1933</v>
      </c>
      <c r="O1502" s="39" t="s">
        <v>1929</v>
      </c>
    </row>
    <row r="1503" spans="1:15" s="4" customFormat="1" ht="15.75">
      <c r="A1503" s="43">
        <v>1150</v>
      </c>
      <c r="B1503" s="45" t="s">
        <v>4839</v>
      </c>
      <c r="C1503" s="55" t="s">
        <v>5057</v>
      </c>
      <c r="D1503" s="46" t="s">
        <v>649</v>
      </c>
      <c r="E1503" s="46" t="s">
        <v>4353</v>
      </c>
      <c r="F1503" s="63" t="s">
        <v>5058</v>
      </c>
      <c r="G1503" s="46" t="s">
        <v>5059</v>
      </c>
      <c r="H1503" s="48">
        <v>20</v>
      </c>
      <c r="I1503" s="49">
        <v>150.92</v>
      </c>
      <c r="J1503" s="68">
        <v>0.1</v>
      </c>
      <c r="K1503" s="49">
        <f>SUM(I1503*100)/110</f>
        <v>137.2</v>
      </c>
      <c r="L1503" s="69">
        <v>0.5129</v>
      </c>
      <c r="M1503" s="58">
        <f>SUM(K1503-(K1503*L1503))</f>
        <v>66.83012</v>
      </c>
      <c r="N1503" s="51">
        <f>(M1503/H1503)</f>
        <v>3.341506</v>
      </c>
      <c r="O1503" s="50" t="s">
        <v>1771</v>
      </c>
    </row>
    <row r="1504" spans="1:15" s="4" customFormat="1" ht="16.5" thickBot="1">
      <c r="A1504" s="6"/>
      <c r="B1504" s="11"/>
      <c r="C1504" s="12"/>
      <c r="D1504" s="8"/>
      <c r="E1504" s="8"/>
      <c r="F1504" s="25"/>
      <c r="G1504" s="8"/>
      <c r="H1504" s="17"/>
      <c r="I1504" s="18"/>
      <c r="J1504" s="86"/>
      <c r="K1504" s="18"/>
      <c r="L1504" s="87"/>
      <c r="M1504" s="24"/>
      <c r="N1504" s="19"/>
      <c r="O1504" s="7"/>
    </row>
    <row r="1505" spans="1:15" s="4" customFormat="1" ht="26.25" thickBot="1">
      <c r="A1505" s="526" t="s">
        <v>5320</v>
      </c>
      <c r="B1505" s="527"/>
      <c r="C1505" s="527"/>
      <c r="D1505" s="527"/>
      <c r="E1505" s="527"/>
      <c r="F1505" s="527"/>
      <c r="G1505" s="527"/>
      <c r="H1505" s="527"/>
      <c r="I1505" s="527"/>
      <c r="J1505" s="527"/>
      <c r="K1505" s="527"/>
      <c r="L1505" s="527"/>
      <c r="M1505" s="527"/>
      <c r="N1505" s="527"/>
      <c r="O1505" s="528"/>
    </row>
    <row r="1506" spans="1:15" s="4" customFormat="1" ht="15.75">
      <c r="A1506" s="91" t="s">
        <v>28</v>
      </c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78"/>
      <c r="O1506" s="1"/>
    </row>
    <row r="1507" spans="1:15" s="4" customFormat="1" ht="23.25">
      <c r="A1507" s="185" t="s">
        <v>277</v>
      </c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78"/>
      <c r="O1507" s="1"/>
    </row>
    <row r="1508" spans="1:15" s="4" customFormat="1" ht="47.25">
      <c r="A1508" s="39" t="s">
        <v>2985</v>
      </c>
      <c r="B1508" s="39" t="s">
        <v>580</v>
      </c>
      <c r="C1508" s="39" t="s">
        <v>1930</v>
      </c>
      <c r="D1508" s="40" t="s">
        <v>1931</v>
      </c>
      <c r="E1508" s="40" t="s">
        <v>1932</v>
      </c>
      <c r="F1508" s="40" t="s">
        <v>4276</v>
      </c>
      <c r="G1508" s="40" t="s">
        <v>2986</v>
      </c>
      <c r="H1508" s="41" t="s">
        <v>2800</v>
      </c>
      <c r="I1508" s="41" t="s">
        <v>2361</v>
      </c>
      <c r="J1508" s="41" t="s">
        <v>2987</v>
      </c>
      <c r="K1508" s="42" t="s">
        <v>4613</v>
      </c>
      <c r="L1508" s="39" t="s">
        <v>2988</v>
      </c>
      <c r="M1508" s="42" t="s">
        <v>2801</v>
      </c>
      <c r="N1508" s="42" t="s">
        <v>1933</v>
      </c>
      <c r="O1508" s="39" t="s">
        <v>1929</v>
      </c>
    </row>
    <row r="1509" spans="1:15" s="4" customFormat="1" ht="15.75">
      <c r="A1509" s="43">
        <v>1020</v>
      </c>
      <c r="B1509" s="45" t="s">
        <v>658</v>
      </c>
      <c r="C1509" s="55" t="s">
        <v>5234</v>
      </c>
      <c r="D1509" s="46" t="s">
        <v>659</v>
      </c>
      <c r="E1509" s="46" t="s">
        <v>3602</v>
      </c>
      <c r="F1509" s="63" t="s">
        <v>5230</v>
      </c>
      <c r="G1509" s="46" t="s">
        <v>4137</v>
      </c>
      <c r="H1509" s="48">
        <v>1</v>
      </c>
      <c r="I1509" s="49">
        <v>5.35</v>
      </c>
      <c r="J1509" s="68">
        <v>0.1</v>
      </c>
      <c r="K1509" s="49">
        <f>SUM(I1509*100)/110</f>
        <v>4.863636363636363</v>
      </c>
      <c r="L1509" s="111">
        <v>0.681273</v>
      </c>
      <c r="M1509" s="58">
        <v>1.55</v>
      </c>
      <c r="N1509" s="58">
        <f>(M1509/H1509)</f>
        <v>1.55</v>
      </c>
      <c r="O1509" s="50" t="s">
        <v>1773</v>
      </c>
    </row>
    <row r="1510" spans="1:15" s="4" customFormat="1" ht="31.5">
      <c r="A1510" s="43">
        <v>1021</v>
      </c>
      <c r="B1510" s="45" t="s">
        <v>658</v>
      </c>
      <c r="C1510" s="55" t="s">
        <v>5235</v>
      </c>
      <c r="D1510" s="46" t="s">
        <v>659</v>
      </c>
      <c r="E1510" s="46" t="s">
        <v>3585</v>
      </c>
      <c r="F1510" s="63" t="s">
        <v>5230</v>
      </c>
      <c r="G1510" s="46" t="s">
        <v>4793</v>
      </c>
      <c r="H1510" s="48">
        <v>10</v>
      </c>
      <c r="I1510" s="49">
        <v>8.149</v>
      </c>
      <c r="J1510" s="68">
        <v>0.1</v>
      </c>
      <c r="K1510" s="49">
        <f>SUM(I1510*100)/110</f>
        <v>7.408181818181817</v>
      </c>
      <c r="L1510" s="69">
        <v>0.5</v>
      </c>
      <c r="M1510" s="58">
        <f>SUM(K1510-(K1510*L1510))</f>
        <v>3.7040909090909087</v>
      </c>
      <c r="N1510" s="51">
        <v>0.31</v>
      </c>
      <c r="O1510" s="50" t="s">
        <v>1773</v>
      </c>
    </row>
    <row r="1511" spans="1:15" s="4" customFormat="1" ht="32.25" thickBot="1">
      <c r="A1511" s="300">
        <v>184</v>
      </c>
      <c r="B1511" s="461" t="s">
        <v>2845</v>
      </c>
      <c r="C1511" s="462" t="s">
        <v>5232</v>
      </c>
      <c r="D1511" s="298" t="s">
        <v>2844</v>
      </c>
      <c r="E1511" s="298" t="s">
        <v>2039</v>
      </c>
      <c r="F1511" s="298" t="s">
        <v>5230</v>
      </c>
      <c r="G1511" s="299" t="s">
        <v>5233</v>
      </c>
      <c r="H1511" s="300">
        <v>1</v>
      </c>
      <c r="I1511" s="301">
        <v>17.9582</v>
      </c>
      <c r="J1511" s="302">
        <v>0.1</v>
      </c>
      <c r="K1511" s="301">
        <f>SUM(I1511*100)/110</f>
        <v>16.325636363636367</v>
      </c>
      <c r="L1511" s="500">
        <v>0.55405</v>
      </c>
      <c r="M1511" s="477">
        <f>SUM(K1511-(K1511*L1511))</f>
        <v>7.280417536363638</v>
      </c>
      <c r="N1511" s="499">
        <f>(M1511/H1511)</f>
        <v>7.280417536363638</v>
      </c>
      <c r="O1511" s="305" t="s">
        <v>4472</v>
      </c>
    </row>
    <row r="1512" spans="1:15" s="1" customFormat="1" ht="26.25" thickBot="1">
      <c r="A1512" s="526" t="s">
        <v>5320</v>
      </c>
      <c r="B1512" s="527"/>
      <c r="C1512" s="527"/>
      <c r="D1512" s="527"/>
      <c r="E1512" s="527"/>
      <c r="F1512" s="527"/>
      <c r="G1512" s="527"/>
      <c r="H1512" s="527"/>
      <c r="I1512" s="527"/>
      <c r="J1512" s="527"/>
      <c r="K1512" s="527"/>
      <c r="L1512" s="527"/>
      <c r="M1512" s="527"/>
      <c r="N1512" s="527"/>
      <c r="O1512" s="528"/>
    </row>
    <row r="1513" spans="1:14" s="1" customFormat="1" ht="15.75">
      <c r="A1513" s="91" t="s">
        <v>29</v>
      </c>
      <c r="N1513" s="2"/>
    </row>
    <row r="1514" spans="1:14" s="1" customFormat="1" ht="23.25">
      <c r="A1514" s="185" t="s">
        <v>277</v>
      </c>
      <c r="N1514" s="2"/>
    </row>
    <row r="1515" spans="1:15" s="1" customFormat="1" ht="47.25">
      <c r="A1515" s="39" t="s">
        <v>2985</v>
      </c>
      <c r="B1515" s="39" t="s">
        <v>580</v>
      </c>
      <c r="C1515" s="39" t="s">
        <v>1930</v>
      </c>
      <c r="D1515" s="40" t="s">
        <v>1931</v>
      </c>
      <c r="E1515" s="40" t="s">
        <v>1932</v>
      </c>
      <c r="F1515" s="40" t="s">
        <v>4276</v>
      </c>
      <c r="G1515" s="40" t="s">
        <v>2986</v>
      </c>
      <c r="H1515" s="41" t="s">
        <v>2800</v>
      </c>
      <c r="I1515" s="41" t="s">
        <v>2361</v>
      </c>
      <c r="J1515" s="41" t="s">
        <v>2987</v>
      </c>
      <c r="K1515" s="42" t="s">
        <v>4613</v>
      </c>
      <c r="L1515" s="39" t="s">
        <v>2988</v>
      </c>
      <c r="M1515" s="42" t="s">
        <v>2801</v>
      </c>
      <c r="N1515" s="42" t="s">
        <v>1933</v>
      </c>
      <c r="O1515" s="39" t="s">
        <v>1929</v>
      </c>
    </row>
    <row r="1516" spans="1:22" s="65" customFormat="1" ht="15.75">
      <c r="A1516" s="43" t="s">
        <v>731</v>
      </c>
      <c r="B1516" s="44" t="s">
        <v>1234</v>
      </c>
      <c r="C1516" s="55" t="s">
        <v>1235</v>
      </c>
      <c r="D1516" s="46" t="s">
        <v>1236</v>
      </c>
      <c r="E1516" s="46" t="s">
        <v>2248</v>
      </c>
      <c r="F1516" s="46" t="s">
        <v>1237</v>
      </c>
      <c r="G1516" s="46" t="s">
        <v>1238</v>
      </c>
      <c r="H1516" s="43">
        <v>30</v>
      </c>
      <c r="I1516" s="49">
        <v>7.14</v>
      </c>
      <c r="J1516" s="68">
        <v>0.1</v>
      </c>
      <c r="K1516" s="58">
        <f>SUM(I1516*100)/110</f>
        <v>6.490909090909091</v>
      </c>
      <c r="L1516" s="69">
        <v>0.583988</v>
      </c>
      <c r="M1516" s="58">
        <f>SUM(K1516-(K1516*L1516))</f>
        <v>2.7002960727272733</v>
      </c>
      <c r="N1516" s="51">
        <v>0.081</v>
      </c>
      <c r="O1516" s="50" t="s">
        <v>4472</v>
      </c>
      <c r="P1516" s="66"/>
      <c r="Q1516" s="66"/>
      <c r="R1516" s="61"/>
      <c r="S1516" s="62"/>
      <c r="T1516" s="62"/>
      <c r="U1516" s="66"/>
      <c r="V1516" s="66"/>
    </row>
    <row r="1517" spans="1:22" s="65" customFormat="1" ht="15.75">
      <c r="A1517" s="43">
        <v>1276</v>
      </c>
      <c r="B1517" s="44" t="s">
        <v>3143</v>
      </c>
      <c r="C1517" s="45" t="s">
        <v>2052</v>
      </c>
      <c r="D1517" s="46" t="s">
        <v>3144</v>
      </c>
      <c r="E1517" s="46" t="s">
        <v>4336</v>
      </c>
      <c r="F1517" s="63" t="s">
        <v>5230</v>
      </c>
      <c r="G1517" s="43" t="s">
        <v>2054</v>
      </c>
      <c r="H1517" s="43">
        <v>14</v>
      </c>
      <c r="I1517" s="290">
        <v>10.35</v>
      </c>
      <c r="J1517" s="291">
        <v>0.1</v>
      </c>
      <c r="K1517" s="290">
        <f>SUM(I1517*100)/110</f>
        <v>9.409090909090908</v>
      </c>
      <c r="L1517" s="83">
        <v>0.5145</v>
      </c>
      <c r="M1517" s="290">
        <f>SUM(K1517-(K1517*L1517))</f>
        <v>4.568113636363637</v>
      </c>
      <c r="N1517" s="344">
        <f>(M1517/H1517)</f>
        <v>0.3262938311688312</v>
      </c>
      <c r="O1517" s="50" t="s">
        <v>1773</v>
      </c>
      <c r="P1517" s="66"/>
      <c r="Q1517" s="66"/>
      <c r="R1517" s="61"/>
      <c r="S1517" s="62"/>
      <c r="T1517" s="62"/>
      <c r="U1517" s="66"/>
      <c r="V1517" s="66"/>
    </row>
    <row r="1518" spans="1:15" s="4" customFormat="1" ht="15.75">
      <c r="A1518" s="43">
        <v>1277</v>
      </c>
      <c r="B1518" s="44" t="s">
        <v>3143</v>
      </c>
      <c r="C1518" s="45" t="s">
        <v>2053</v>
      </c>
      <c r="D1518" s="46" t="s">
        <v>3144</v>
      </c>
      <c r="E1518" s="46" t="s">
        <v>3145</v>
      </c>
      <c r="F1518" s="63" t="s">
        <v>5230</v>
      </c>
      <c r="G1518" s="43" t="s">
        <v>2055</v>
      </c>
      <c r="H1518" s="43">
        <v>14</v>
      </c>
      <c r="I1518" s="290">
        <v>12.61</v>
      </c>
      <c r="J1518" s="291">
        <v>0.1</v>
      </c>
      <c r="K1518" s="290">
        <f>SUM(I1518*100)/110</f>
        <v>11.463636363636363</v>
      </c>
      <c r="L1518" s="83">
        <v>0.5145</v>
      </c>
      <c r="M1518" s="85">
        <f>SUM(K1518-(K1518*L1518))</f>
        <v>5.565595454545455</v>
      </c>
      <c r="N1518" s="344">
        <v>0.6974</v>
      </c>
      <c r="O1518" s="50" t="s">
        <v>1773</v>
      </c>
    </row>
    <row r="1519" spans="1:15" s="4" customFormat="1" ht="31.5">
      <c r="A1519" s="6"/>
      <c r="B1519" s="9"/>
      <c r="C1519" s="11"/>
      <c r="D1519" s="228" t="s">
        <v>344</v>
      </c>
      <c r="E1519" s="8"/>
      <c r="F1519" s="25"/>
      <c r="G1519" s="6"/>
      <c r="H1519" s="6"/>
      <c r="I1519" s="18"/>
      <c r="J1519" s="86"/>
      <c r="K1519" s="18"/>
      <c r="L1519" s="87"/>
      <c r="M1519" s="24"/>
      <c r="N1519" s="227"/>
      <c r="O1519" s="7"/>
    </row>
    <row r="1520" spans="1:15" s="4" customFormat="1" ht="15.75">
      <c r="A1520" s="43">
        <v>1217</v>
      </c>
      <c r="B1520" s="45" t="s">
        <v>3741</v>
      </c>
      <c r="C1520" s="45" t="s">
        <v>2554</v>
      </c>
      <c r="D1520" s="44" t="s">
        <v>3742</v>
      </c>
      <c r="E1520" s="44" t="s">
        <v>556</v>
      </c>
      <c r="F1520" s="47" t="s">
        <v>3421</v>
      </c>
      <c r="G1520" s="67" t="s">
        <v>2553</v>
      </c>
      <c r="H1520" s="60">
        <v>5</v>
      </c>
      <c r="I1520" s="290">
        <v>3.31</v>
      </c>
      <c r="J1520" s="291">
        <v>0.1</v>
      </c>
      <c r="K1520" s="290">
        <f>SUM(I1520*100)/110</f>
        <v>3.0090909090909093</v>
      </c>
      <c r="L1520" s="334">
        <v>0.7129</v>
      </c>
      <c r="M1520" s="85">
        <f>SUM(K1520-(K1520*L1520))</f>
        <v>0.8639100000000002</v>
      </c>
      <c r="N1520" s="293">
        <f>(M1520/H1520)</f>
        <v>0.17278200000000005</v>
      </c>
      <c r="O1520" s="50" t="s">
        <v>4472</v>
      </c>
    </row>
    <row r="1521" spans="1:15" s="4" customFormat="1" ht="15.75">
      <c r="A1521" s="6"/>
      <c r="B1521" s="11"/>
      <c r="C1521" s="11"/>
      <c r="D1521" s="345" t="s">
        <v>374</v>
      </c>
      <c r="E1521" s="346" t="s">
        <v>377</v>
      </c>
      <c r="F1521" s="10"/>
      <c r="G1521" s="28"/>
      <c r="H1521" s="29"/>
      <c r="I1521" s="18"/>
      <c r="J1521" s="86"/>
      <c r="K1521" s="18"/>
      <c r="L1521" s="246"/>
      <c r="M1521" s="24"/>
      <c r="N1521" s="27"/>
      <c r="O1521" s="7"/>
    </row>
    <row r="1522" spans="1:15" s="4" customFormat="1" ht="15.75">
      <c r="A1522" s="43">
        <v>547</v>
      </c>
      <c r="B1522" s="44" t="s">
        <v>3801</v>
      </c>
      <c r="C1522" s="55" t="s">
        <v>5116</v>
      </c>
      <c r="D1522" s="46" t="s">
        <v>3802</v>
      </c>
      <c r="E1522" s="46" t="s">
        <v>3803</v>
      </c>
      <c r="F1522" s="46" t="s">
        <v>2355</v>
      </c>
      <c r="G1522" s="72" t="s">
        <v>5117</v>
      </c>
      <c r="H1522" s="48">
        <v>30</v>
      </c>
      <c r="I1522" s="49">
        <v>14.7</v>
      </c>
      <c r="J1522" s="68">
        <v>0.1</v>
      </c>
      <c r="K1522" s="58">
        <f aca="true" t="shared" si="100" ref="K1522:K1527">SUM(I1522*100)/110</f>
        <v>13.363636363636363</v>
      </c>
      <c r="L1522" s="69">
        <v>0.8</v>
      </c>
      <c r="M1522" s="49">
        <v>2.67</v>
      </c>
      <c r="N1522" s="51">
        <f>(M1522/H1522)</f>
        <v>0.089</v>
      </c>
      <c r="O1522" s="50" t="s">
        <v>1773</v>
      </c>
    </row>
    <row r="1523" spans="1:15" s="4" customFormat="1" ht="15.75">
      <c r="A1523" s="43">
        <v>1000</v>
      </c>
      <c r="B1523" s="44" t="s">
        <v>2689</v>
      </c>
      <c r="C1523" s="45" t="s">
        <v>3626</v>
      </c>
      <c r="D1523" s="46" t="s">
        <v>2690</v>
      </c>
      <c r="E1523" s="46" t="s">
        <v>5520</v>
      </c>
      <c r="F1523" s="46" t="s">
        <v>2355</v>
      </c>
      <c r="G1523" s="43" t="s">
        <v>3627</v>
      </c>
      <c r="H1523" s="43">
        <v>20</v>
      </c>
      <c r="I1523" s="290">
        <v>4.645</v>
      </c>
      <c r="J1523" s="291">
        <v>0.1</v>
      </c>
      <c r="K1523" s="290">
        <f t="shared" si="100"/>
        <v>4.222727272727272</v>
      </c>
      <c r="L1523" s="83">
        <v>0.5</v>
      </c>
      <c r="M1523" s="290">
        <f>SUM(K1523-(K1523*L1523))</f>
        <v>2.111363636363636</v>
      </c>
      <c r="N1523" s="293">
        <v>0.1057</v>
      </c>
      <c r="O1523" s="50" t="s">
        <v>4472</v>
      </c>
    </row>
    <row r="1524" spans="1:22" s="65" customFormat="1" ht="15.75">
      <c r="A1524" s="43">
        <v>891</v>
      </c>
      <c r="B1524" s="45" t="s">
        <v>5516</v>
      </c>
      <c r="C1524" s="55" t="s">
        <v>5264</v>
      </c>
      <c r="D1524" s="46" t="s">
        <v>5517</v>
      </c>
      <c r="E1524" s="46" t="s">
        <v>5519</v>
      </c>
      <c r="F1524" s="46" t="s">
        <v>2355</v>
      </c>
      <c r="G1524" s="46" t="s">
        <v>5265</v>
      </c>
      <c r="H1524" s="48">
        <v>1</v>
      </c>
      <c r="I1524" s="290">
        <v>6.8</v>
      </c>
      <c r="J1524" s="291">
        <v>0.1</v>
      </c>
      <c r="K1524" s="290">
        <f t="shared" si="100"/>
        <v>6.181818181818182</v>
      </c>
      <c r="L1524" s="83">
        <v>0.5</v>
      </c>
      <c r="M1524" s="290">
        <f>SUM(K1524-(K1524*L1524))</f>
        <v>3.090909090909091</v>
      </c>
      <c r="N1524" s="293">
        <f>(M1524/H1524)</f>
        <v>3.090909090909091</v>
      </c>
      <c r="O1524" s="50" t="s">
        <v>4472</v>
      </c>
      <c r="P1524" s="66"/>
      <c r="Q1524" s="66"/>
      <c r="R1524" s="61"/>
      <c r="S1524" s="62"/>
      <c r="T1524" s="62"/>
      <c r="U1524" s="66"/>
      <c r="V1524" s="66"/>
    </row>
    <row r="1525" spans="1:15" ht="15.75">
      <c r="A1525" s="43">
        <v>888</v>
      </c>
      <c r="B1525" s="45" t="s">
        <v>5516</v>
      </c>
      <c r="C1525" s="55" t="s">
        <v>5138</v>
      </c>
      <c r="D1525" s="46" t="s">
        <v>5517</v>
      </c>
      <c r="E1525" s="46" t="s">
        <v>5721</v>
      </c>
      <c r="F1525" s="46" t="s">
        <v>2355</v>
      </c>
      <c r="G1525" s="46" t="s">
        <v>2296</v>
      </c>
      <c r="H1525" s="48">
        <v>50</v>
      </c>
      <c r="I1525" s="49">
        <v>4.647</v>
      </c>
      <c r="J1525" s="68">
        <v>0.1</v>
      </c>
      <c r="K1525" s="49">
        <f t="shared" si="100"/>
        <v>4.224545454545455</v>
      </c>
      <c r="L1525" s="69">
        <v>0.7</v>
      </c>
      <c r="M1525" s="58">
        <f>SUM(K1525-(K1525*L1525))</f>
        <v>1.2673636363636365</v>
      </c>
      <c r="N1525" s="51">
        <f>(M1525/H1525)</f>
        <v>0.02534727272727273</v>
      </c>
      <c r="O1525" s="50" t="s">
        <v>4472</v>
      </c>
    </row>
    <row r="1526" spans="1:15" ht="15.75">
      <c r="A1526" s="43">
        <v>889</v>
      </c>
      <c r="B1526" s="45" t="s">
        <v>5516</v>
      </c>
      <c r="C1526" s="55" t="s">
        <v>5262</v>
      </c>
      <c r="D1526" s="46" t="s">
        <v>5517</v>
      </c>
      <c r="E1526" s="46" t="s">
        <v>4953</v>
      </c>
      <c r="F1526" s="46" t="s">
        <v>2355</v>
      </c>
      <c r="G1526" s="46" t="s">
        <v>5263</v>
      </c>
      <c r="H1526" s="48">
        <v>50</v>
      </c>
      <c r="I1526" s="49">
        <v>6.865</v>
      </c>
      <c r="J1526" s="68">
        <v>0.1</v>
      </c>
      <c r="K1526" s="49">
        <f t="shared" si="100"/>
        <v>6.240909090909091</v>
      </c>
      <c r="L1526" s="69">
        <v>0.7</v>
      </c>
      <c r="M1526" s="58">
        <f>SUM(K1526-(K1526*L1526))</f>
        <v>1.872272727272728</v>
      </c>
      <c r="N1526" s="51">
        <f>(M1526/H1526)</f>
        <v>0.03744545454545456</v>
      </c>
      <c r="O1526" s="50" t="s">
        <v>4472</v>
      </c>
    </row>
    <row r="1527" spans="1:15" s="1" customFormat="1" ht="31.5">
      <c r="A1527" s="43">
        <v>1047</v>
      </c>
      <c r="B1527" s="44" t="s">
        <v>3401</v>
      </c>
      <c r="C1527" s="55" t="s">
        <v>3628</v>
      </c>
      <c r="D1527" s="46" t="s">
        <v>3402</v>
      </c>
      <c r="E1527" s="46" t="s">
        <v>3403</v>
      </c>
      <c r="F1527" s="46" t="s">
        <v>2355</v>
      </c>
      <c r="G1527" s="93" t="s">
        <v>3629</v>
      </c>
      <c r="H1527" s="43">
        <v>1</v>
      </c>
      <c r="I1527" s="290">
        <v>4.38</v>
      </c>
      <c r="J1527" s="291">
        <v>0.1</v>
      </c>
      <c r="K1527" s="290">
        <f t="shared" si="100"/>
        <v>3.981818181818182</v>
      </c>
      <c r="L1527" s="339">
        <v>0.5</v>
      </c>
      <c r="M1527" s="85">
        <f>SUM(K1527-(K1527*L1527))</f>
        <v>1.990909090909091</v>
      </c>
      <c r="N1527" s="293">
        <f>(M1527/H1527)</f>
        <v>1.990909090909091</v>
      </c>
      <c r="O1527" s="50" t="s">
        <v>4472</v>
      </c>
    </row>
    <row r="1528" spans="1:15" s="4" customFormat="1" ht="16.5" thickBot="1">
      <c r="A1528" s="6"/>
      <c r="B1528" s="11"/>
      <c r="C1528" s="11"/>
      <c r="D1528" s="9"/>
      <c r="E1528" s="9"/>
      <c r="F1528" s="10"/>
      <c r="G1528" s="28"/>
      <c r="H1528" s="29"/>
      <c r="I1528" s="18"/>
      <c r="J1528" s="86"/>
      <c r="K1528" s="18"/>
      <c r="L1528" s="246"/>
      <c r="M1528" s="24"/>
      <c r="N1528" s="27"/>
      <c r="O1528" s="7"/>
    </row>
    <row r="1529" spans="1:15" s="4" customFormat="1" ht="26.25" thickBot="1">
      <c r="A1529" s="526" t="s">
        <v>3783</v>
      </c>
      <c r="B1529" s="527"/>
      <c r="C1529" s="527"/>
      <c r="D1529" s="527"/>
      <c r="E1529" s="527"/>
      <c r="F1529" s="527"/>
      <c r="G1529" s="527"/>
      <c r="H1529" s="527"/>
      <c r="I1529" s="527"/>
      <c r="J1529" s="527"/>
      <c r="K1529" s="527"/>
      <c r="L1529" s="527"/>
      <c r="M1529" s="527"/>
      <c r="N1529" s="527"/>
      <c r="O1529" s="528"/>
    </row>
    <row r="1530" spans="1:15" s="4" customFormat="1" ht="15.75">
      <c r="A1530" s="91" t="s">
        <v>30</v>
      </c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78"/>
      <c r="O1530" s="1"/>
    </row>
    <row r="1531" spans="1:15" s="4" customFormat="1" ht="23.25">
      <c r="A1531" s="185" t="s">
        <v>278</v>
      </c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78"/>
      <c r="O1531" s="1"/>
    </row>
    <row r="1532" spans="1:15" s="4" customFormat="1" ht="47.25">
      <c r="A1532" s="39" t="s">
        <v>2985</v>
      </c>
      <c r="B1532" s="39" t="s">
        <v>580</v>
      </c>
      <c r="C1532" s="39" t="s">
        <v>1930</v>
      </c>
      <c r="D1532" s="40" t="s">
        <v>1931</v>
      </c>
      <c r="E1532" s="40" t="s">
        <v>1932</v>
      </c>
      <c r="F1532" s="40" t="s">
        <v>4276</v>
      </c>
      <c r="G1532" s="40" t="s">
        <v>2986</v>
      </c>
      <c r="H1532" s="41" t="s">
        <v>2800</v>
      </c>
      <c r="I1532" s="41" t="s">
        <v>2361</v>
      </c>
      <c r="J1532" s="41" t="s">
        <v>2987</v>
      </c>
      <c r="K1532" s="42" t="s">
        <v>4613</v>
      </c>
      <c r="L1532" s="39" t="s">
        <v>2988</v>
      </c>
      <c r="M1532" s="42" t="s">
        <v>2801</v>
      </c>
      <c r="N1532" s="42" t="s">
        <v>1933</v>
      </c>
      <c r="O1532" s="39" t="s">
        <v>1929</v>
      </c>
    </row>
    <row r="1533" spans="1:15" s="4" customFormat="1" ht="31.5">
      <c r="A1533" s="43">
        <v>367</v>
      </c>
      <c r="B1533" s="45" t="s">
        <v>4313</v>
      </c>
      <c r="C1533" s="45" t="s">
        <v>3965</v>
      </c>
      <c r="D1533" s="46" t="s">
        <v>3136</v>
      </c>
      <c r="E1533" s="46" t="s">
        <v>3600</v>
      </c>
      <c r="F1533" s="47" t="s">
        <v>5715</v>
      </c>
      <c r="G1533" s="47" t="s">
        <v>2771</v>
      </c>
      <c r="H1533" s="48">
        <v>10</v>
      </c>
      <c r="I1533" s="49">
        <v>14.73</v>
      </c>
      <c r="J1533" s="68">
        <v>0.1</v>
      </c>
      <c r="K1533" s="49">
        <f>SUM(I1533*100)/110</f>
        <v>13.39090909090909</v>
      </c>
      <c r="L1533" s="69">
        <v>0.5045</v>
      </c>
      <c r="M1533" s="58">
        <f>SUM(K1533-(K1533*L1533))</f>
        <v>6.635195454545455</v>
      </c>
      <c r="N1533" s="54">
        <f>(M1533/H1533)</f>
        <v>0.6635195454545455</v>
      </c>
      <c r="O1533" s="50" t="s">
        <v>1771</v>
      </c>
    </row>
    <row r="1534" spans="1:15" s="4" customFormat="1" ht="31.5">
      <c r="A1534" s="43">
        <v>368</v>
      </c>
      <c r="B1534" s="45" t="s">
        <v>4313</v>
      </c>
      <c r="C1534" s="45" t="s">
        <v>3966</v>
      </c>
      <c r="D1534" s="46" t="s">
        <v>3136</v>
      </c>
      <c r="E1534" s="46" t="s">
        <v>2982</v>
      </c>
      <c r="F1534" s="47" t="s">
        <v>5715</v>
      </c>
      <c r="G1534" s="47" t="s">
        <v>2772</v>
      </c>
      <c r="H1534" s="48">
        <v>4</v>
      </c>
      <c r="I1534" s="49">
        <v>18.2</v>
      </c>
      <c r="J1534" s="68">
        <v>0.1</v>
      </c>
      <c r="K1534" s="49">
        <f>SUM(I1534*100)/110</f>
        <v>16.545454545454547</v>
      </c>
      <c r="L1534" s="69">
        <v>0.6</v>
      </c>
      <c r="M1534" s="49">
        <f>SUM(K1534-(K1534*L1534))</f>
        <v>6.618181818181819</v>
      </c>
      <c r="N1534" s="54">
        <v>1.65454</v>
      </c>
      <c r="O1534" s="50" t="s">
        <v>1771</v>
      </c>
    </row>
    <row r="1535" spans="1:15" s="4" customFormat="1" ht="16.5" thickBot="1">
      <c r="A1535" s="6"/>
      <c r="B1535" s="11"/>
      <c r="C1535" s="11"/>
      <c r="D1535" s="8"/>
      <c r="E1535" s="8"/>
      <c r="F1535" s="10"/>
      <c r="G1535" s="10"/>
      <c r="H1535" s="17"/>
      <c r="I1535" s="18"/>
      <c r="J1535" s="86"/>
      <c r="K1535" s="18"/>
      <c r="L1535" s="87"/>
      <c r="M1535" s="18"/>
      <c r="N1535" s="27"/>
      <c r="O1535" s="7"/>
    </row>
    <row r="1536" spans="1:15" s="4" customFormat="1" ht="26.25" thickBot="1">
      <c r="A1536" s="526" t="s">
        <v>4163</v>
      </c>
      <c r="B1536" s="527"/>
      <c r="C1536" s="527"/>
      <c r="D1536" s="527"/>
      <c r="E1536" s="527"/>
      <c r="F1536" s="527"/>
      <c r="G1536" s="527"/>
      <c r="H1536" s="527"/>
      <c r="I1536" s="527"/>
      <c r="J1536" s="527"/>
      <c r="K1536" s="527"/>
      <c r="L1536" s="527"/>
      <c r="M1536" s="527"/>
      <c r="N1536" s="527"/>
      <c r="O1536" s="528"/>
    </row>
    <row r="1537" spans="1:15" s="4" customFormat="1" ht="15.75">
      <c r="A1537" s="91" t="s">
        <v>59</v>
      </c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82"/>
      <c r="O1537" s="1"/>
    </row>
    <row r="1538" spans="1:15" s="4" customFormat="1" ht="23.25">
      <c r="A1538" s="185" t="s">
        <v>279</v>
      </c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82"/>
      <c r="O1538" s="1"/>
    </row>
    <row r="1539" spans="1:15" s="4" customFormat="1" ht="47.25">
      <c r="A1539" s="39" t="s">
        <v>2985</v>
      </c>
      <c r="B1539" s="39" t="s">
        <v>580</v>
      </c>
      <c r="C1539" s="39" t="s">
        <v>1930</v>
      </c>
      <c r="D1539" s="40" t="s">
        <v>1931</v>
      </c>
      <c r="E1539" s="40" t="s">
        <v>1932</v>
      </c>
      <c r="F1539" s="40" t="s">
        <v>4276</v>
      </c>
      <c r="G1539" s="40" t="s">
        <v>2986</v>
      </c>
      <c r="H1539" s="41" t="s">
        <v>2800</v>
      </c>
      <c r="I1539" s="41" t="s">
        <v>2361</v>
      </c>
      <c r="J1539" s="41" t="s">
        <v>2987</v>
      </c>
      <c r="K1539" s="42" t="s">
        <v>4613</v>
      </c>
      <c r="L1539" s="39" t="s">
        <v>2988</v>
      </c>
      <c r="M1539" s="42" t="s">
        <v>2801</v>
      </c>
      <c r="N1539" s="42" t="s">
        <v>1933</v>
      </c>
      <c r="O1539" s="39" t="s">
        <v>1929</v>
      </c>
    </row>
    <row r="1540" spans="1:15" s="4" customFormat="1" ht="15.75">
      <c r="A1540" s="43">
        <v>586</v>
      </c>
      <c r="B1540" s="45" t="s">
        <v>4159</v>
      </c>
      <c r="C1540" s="55" t="s">
        <v>4282</v>
      </c>
      <c r="D1540" s="421" t="s">
        <v>4160</v>
      </c>
      <c r="E1540" s="46" t="s">
        <v>4161</v>
      </c>
      <c r="F1540" s="47" t="s">
        <v>4283</v>
      </c>
      <c r="G1540" s="46" t="s">
        <v>3539</v>
      </c>
      <c r="H1540" s="48">
        <v>1</v>
      </c>
      <c r="I1540" s="126" t="s">
        <v>60</v>
      </c>
      <c r="J1540" s="68"/>
      <c r="K1540" s="58"/>
      <c r="L1540" s="69"/>
      <c r="M1540" s="49"/>
      <c r="N1540" s="58"/>
      <c r="O1540" s="50" t="s">
        <v>1771</v>
      </c>
    </row>
    <row r="1541" spans="1:15" s="4" customFormat="1" ht="16.5" thickBot="1">
      <c r="A1541" s="300">
        <v>1141</v>
      </c>
      <c r="B1541" s="462" t="s">
        <v>5544</v>
      </c>
      <c r="C1541" s="297" t="s">
        <v>3540</v>
      </c>
      <c r="D1541" s="298" t="s">
        <v>5545</v>
      </c>
      <c r="E1541" s="298" t="s">
        <v>1909</v>
      </c>
      <c r="F1541" s="463" t="s">
        <v>4283</v>
      </c>
      <c r="G1541" s="298" t="s">
        <v>3541</v>
      </c>
      <c r="H1541" s="465">
        <v>1</v>
      </c>
      <c r="I1541" s="466" t="s">
        <v>5805</v>
      </c>
      <c r="J1541" s="467">
        <v>0.1</v>
      </c>
      <c r="K1541" s="466" t="s">
        <v>5805</v>
      </c>
      <c r="L1541" s="468"/>
      <c r="M1541" s="466">
        <v>209.24</v>
      </c>
      <c r="N1541" s="469">
        <f>(M1541/H1541)</f>
        <v>209.24</v>
      </c>
      <c r="O1541" s="305" t="s">
        <v>3542</v>
      </c>
    </row>
    <row r="1542" spans="1:15" s="4" customFormat="1" ht="26.25" thickBot="1">
      <c r="A1542" s="526" t="s">
        <v>4163</v>
      </c>
      <c r="B1542" s="527"/>
      <c r="C1542" s="527"/>
      <c r="D1542" s="527"/>
      <c r="E1542" s="527"/>
      <c r="F1542" s="527"/>
      <c r="G1542" s="527"/>
      <c r="H1542" s="527"/>
      <c r="I1542" s="527"/>
      <c r="J1542" s="527"/>
      <c r="K1542" s="527"/>
      <c r="L1542" s="527"/>
      <c r="M1542" s="527"/>
      <c r="N1542" s="527"/>
      <c r="O1542" s="528"/>
    </row>
    <row r="1543" spans="1:15" s="4" customFormat="1" ht="15">
      <c r="A1543" s="92" t="s">
        <v>61</v>
      </c>
      <c r="B1543" s="231"/>
      <c r="C1543" s="231"/>
      <c r="D1543" s="231"/>
      <c r="E1543" s="231"/>
      <c r="F1543" s="231"/>
      <c r="G1543" s="231"/>
      <c r="H1543" s="231"/>
      <c r="I1543" s="231"/>
      <c r="J1543" s="231"/>
      <c r="K1543" s="231"/>
      <c r="L1543" s="231"/>
      <c r="M1543" s="231"/>
      <c r="N1543" s="231"/>
      <c r="O1543" s="231"/>
    </row>
    <row r="1544" spans="1:15" s="4" customFormat="1" ht="23.25">
      <c r="A1544" s="185" t="s">
        <v>279</v>
      </c>
      <c r="B1544" s="231"/>
      <c r="C1544" s="231"/>
      <c r="D1544" s="231"/>
      <c r="E1544" s="231"/>
      <c r="F1544" s="231"/>
      <c r="G1544" s="231"/>
      <c r="H1544" s="231"/>
      <c r="I1544" s="231"/>
      <c r="J1544" s="231"/>
      <c r="K1544" s="231"/>
      <c r="L1544" s="231"/>
      <c r="M1544" s="231"/>
      <c r="N1544" s="231"/>
      <c r="O1544" s="231"/>
    </row>
    <row r="1545" spans="1:15" s="4" customFormat="1" ht="47.25">
      <c r="A1545" s="39" t="s">
        <v>2985</v>
      </c>
      <c r="B1545" s="39" t="s">
        <v>580</v>
      </c>
      <c r="C1545" s="39" t="s">
        <v>1930</v>
      </c>
      <c r="D1545" s="40" t="s">
        <v>1931</v>
      </c>
      <c r="E1545" s="40" t="s">
        <v>1932</v>
      </c>
      <c r="F1545" s="40" t="s">
        <v>719</v>
      </c>
      <c r="G1545" s="40" t="s">
        <v>2986</v>
      </c>
      <c r="H1545" s="41" t="s">
        <v>2800</v>
      </c>
      <c r="I1545" s="41" t="s">
        <v>2361</v>
      </c>
      <c r="J1545" s="41" t="s">
        <v>2987</v>
      </c>
      <c r="K1545" s="42" t="s">
        <v>4613</v>
      </c>
      <c r="L1545" s="39" t="s">
        <v>2988</v>
      </c>
      <c r="M1545" s="42" t="s">
        <v>2801</v>
      </c>
      <c r="N1545" s="42" t="s">
        <v>1933</v>
      </c>
      <c r="O1545" s="39" t="s">
        <v>1929</v>
      </c>
    </row>
    <row r="1546" spans="1:15" s="4" customFormat="1" ht="15.75">
      <c r="A1546" s="43" t="s">
        <v>731</v>
      </c>
      <c r="B1546" s="44" t="s">
        <v>1239</v>
      </c>
      <c r="C1546" s="55" t="s">
        <v>1240</v>
      </c>
      <c r="D1546" s="46" t="s">
        <v>1241</v>
      </c>
      <c r="E1546" s="46" t="s">
        <v>1242</v>
      </c>
      <c r="F1546" s="46" t="s">
        <v>1243</v>
      </c>
      <c r="G1546" s="46" t="s">
        <v>1244</v>
      </c>
      <c r="H1546" s="43">
        <v>28</v>
      </c>
      <c r="I1546" s="126" t="s">
        <v>67</v>
      </c>
      <c r="J1546" s="68"/>
      <c r="K1546" s="58"/>
      <c r="L1546" s="157"/>
      <c r="M1546" s="58"/>
      <c r="N1546" s="184"/>
      <c r="O1546" s="50" t="s">
        <v>4472</v>
      </c>
    </row>
    <row r="1547" spans="1:15" s="4" customFormat="1" ht="16.5" thickBot="1">
      <c r="A1547" s="300" t="s">
        <v>731</v>
      </c>
      <c r="B1547" s="461" t="s">
        <v>1239</v>
      </c>
      <c r="C1547" s="297" t="s">
        <v>1245</v>
      </c>
      <c r="D1547" s="298" t="s">
        <v>1241</v>
      </c>
      <c r="E1547" s="298" t="s">
        <v>2248</v>
      </c>
      <c r="F1547" s="298" t="s">
        <v>1243</v>
      </c>
      <c r="G1547" s="298" t="s">
        <v>1246</v>
      </c>
      <c r="H1547" s="300">
        <v>28</v>
      </c>
      <c r="I1547" s="498" t="s">
        <v>67</v>
      </c>
      <c r="J1547" s="501"/>
      <c r="K1547" s="502"/>
      <c r="L1547" s="504"/>
      <c r="M1547" s="502"/>
      <c r="N1547" s="505"/>
      <c r="O1547" s="305" t="s">
        <v>4472</v>
      </c>
    </row>
    <row r="1548" spans="1:15" s="4" customFormat="1" ht="24" thickBot="1">
      <c r="A1548" s="525" t="s">
        <v>328</v>
      </c>
      <c r="B1548" s="523"/>
      <c r="C1548" s="523"/>
      <c r="D1548" s="523"/>
      <c r="E1548" s="523"/>
      <c r="F1548" s="523"/>
      <c r="G1548" s="523"/>
      <c r="H1548" s="523"/>
      <c r="I1548" s="523"/>
      <c r="J1548" s="523"/>
      <c r="K1548" s="523"/>
      <c r="L1548" s="523"/>
      <c r="M1548" s="523"/>
      <c r="N1548" s="523"/>
      <c r="O1548" s="503"/>
    </row>
    <row r="1549" spans="1:15" s="4" customFormat="1" ht="15.75">
      <c r="A1549" s="6" t="s">
        <v>1247</v>
      </c>
      <c r="B1549" s="6"/>
      <c r="C1549" s="6"/>
      <c r="D1549" s="6"/>
      <c r="E1549" s="6"/>
      <c r="F1549" s="6"/>
      <c r="G1549" s="7"/>
      <c r="H1549" s="6"/>
      <c r="I1549" s="6"/>
      <c r="J1549" s="6"/>
      <c r="K1549" s="6"/>
      <c r="L1549" s="6"/>
      <c r="M1549" s="6"/>
      <c r="N1549" s="6"/>
      <c r="O1549" s="6"/>
    </row>
    <row r="1550" spans="1:15" s="4" customFormat="1" ht="15.75">
      <c r="A1550" s="88" t="s">
        <v>62</v>
      </c>
      <c r="B1550" s="6"/>
      <c r="C1550" s="6"/>
      <c r="D1550" s="6"/>
      <c r="E1550" s="6"/>
      <c r="F1550" s="6"/>
      <c r="G1550" s="7"/>
      <c r="H1550" s="6"/>
      <c r="I1550" s="6"/>
      <c r="J1550" s="6"/>
      <c r="K1550" s="6"/>
      <c r="L1550" s="6"/>
      <c r="M1550" s="6"/>
      <c r="N1550" s="6"/>
      <c r="O1550" s="6"/>
    </row>
    <row r="1551" spans="1:15" s="4" customFormat="1" ht="23.25">
      <c r="A1551" s="185" t="s">
        <v>279</v>
      </c>
      <c r="B1551" s="6"/>
      <c r="C1551" s="6"/>
      <c r="D1551" s="6"/>
      <c r="E1551" s="6"/>
      <c r="F1551" s="6"/>
      <c r="G1551" s="7"/>
      <c r="H1551" s="6"/>
      <c r="I1551" s="6"/>
      <c r="J1551" s="6"/>
      <c r="K1551" s="6"/>
      <c r="L1551" s="6"/>
      <c r="M1551" s="6"/>
      <c r="N1551" s="6"/>
      <c r="O1551" s="6"/>
    </row>
    <row r="1552" spans="1:15" s="4" customFormat="1" ht="47.25">
      <c r="A1552" s="129" t="s">
        <v>735</v>
      </c>
      <c r="B1552" s="129" t="s">
        <v>580</v>
      </c>
      <c r="C1552" s="129" t="s">
        <v>1930</v>
      </c>
      <c r="D1552" s="129" t="s">
        <v>1931</v>
      </c>
      <c r="E1552" s="130" t="s">
        <v>736</v>
      </c>
      <c r="F1552" s="129" t="s">
        <v>737</v>
      </c>
      <c r="G1552" s="129" t="s">
        <v>738</v>
      </c>
      <c r="H1552" s="130" t="s">
        <v>2800</v>
      </c>
      <c r="I1552" s="130" t="s">
        <v>739</v>
      </c>
      <c r="J1552" s="129" t="s">
        <v>2987</v>
      </c>
      <c r="K1552" s="130" t="s">
        <v>740</v>
      </c>
      <c r="L1552" s="129" t="s">
        <v>2988</v>
      </c>
      <c r="M1552" s="130" t="s">
        <v>741</v>
      </c>
      <c r="N1552" s="130" t="s">
        <v>742</v>
      </c>
      <c r="O1552" s="129" t="s">
        <v>1929</v>
      </c>
    </row>
    <row r="1553" spans="1:15" s="4" customFormat="1" ht="19.5">
      <c r="A1553" s="151" t="s">
        <v>1248</v>
      </c>
      <c r="B1553" s="158" t="s">
        <v>1249</v>
      </c>
      <c r="C1553" s="159" t="s">
        <v>1250</v>
      </c>
      <c r="D1553" s="158" t="s">
        <v>1251</v>
      </c>
      <c r="E1553" s="158" t="s">
        <v>1252</v>
      </c>
      <c r="F1553" s="135"/>
      <c r="G1553" s="129" t="s">
        <v>1253</v>
      </c>
      <c r="H1553" s="168">
        <v>1</v>
      </c>
      <c r="I1553" s="169">
        <v>312.015</v>
      </c>
      <c r="J1553" s="170">
        <v>0.1</v>
      </c>
      <c r="K1553" s="169">
        <v>283.65</v>
      </c>
      <c r="L1553" s="109">
        <v>0.3668</v>
      </c>
      <c r="M1553" s="108">
        <f>SUM(K1553)-(K1553*L1553)</f>
        <v>179.60717999999997</v>
      </c>
      <c r="N1553" s="108">
        <v>179.6</v>
      </c>
      <c r="O1553" s="110" t="s">
        <v>1771</v>
      </c>
    </row>
    <row r="1554" spans="1:15" s="1" customFormat="1" ht="19.5">
      <c r="A1554" s="151" t="s">
        <v>1254</v>
      </c>
      <c r="B1554" s="158" t="s">
        <v>1255</v>
      </c>
      <c r="C1554" s="159" t="s">
        <v>1256</v>
      </c>
      <c r="D1554" s="158" t="s">
        <v>1257</v>
      </c>
      <c r="E1554" s="158" t="s">
        <v>1258</v>
      </c>
      <c r="F1554" s="135"/>
      <c r="G1554" s="129" t="s">
        <v>1259</v>
      </c>
      <c r="H1554" s="168">
        <v>1</v>
      </c>
      <c r="I1554" s="175">
        <v>171.677</v>
      </c>
      <c r="J1554" s="170">
        <v>0.1</v>
      </c>
      <c r="K1554" s="169">
        <v>156.07</v>
      </c>
      <c r="L1554" s="109">
        <v>0.3335</v>
      </c>
      <c r="M1554" s="108">
        <f>SUM(K1554)-(K1554*L1554)</f>
        <v>104.02065499999999</v>
      </c>
      <c r="N1554" s="108">
        <v>104.02</v>
      </c>
      <c r="O1554" s="110" t="s">
        <v>4472</v>
      </c>
    </row>
    <row r="1555" spans="1:15" s="1" customFormat="1" ht="19.5">
      <c r="A1555" s="151" t="s">
        <v>1260</v>
      </c>
      <c r="B1555" s="158" t="s">
        <v>1255</v>
      </c>
      <c r="C1555" s="159" t="s">
        <v>1261</v>
      </c>
      <c r="D1555" s="158" t="s">
        <v>1257</v>
      </c>
      <c r="E1555" s="158" t="s">
        <v>1262</v>
      </c>
      <c r="F1555" s="135"/>
      <c r="G1555" s="129" t="s">
        <v>1263</v>
      </c>
      <c r="H1555" s="168">
        <v>1</v>
      </c>
      <c r="I1555" s="175">
        <v>257.532</v>
      </c>
      <c r="J1555" s="170">
        <v>0.1</v>
      </c>
      <c r="K1555" s="169">
        <v>234.12</v>
      </c>
      <c r="L1555" s="109">
        <v>0.3335</v>
      </c>
      <c r="M1555" s="108">
        <f>SUM(K1555)-(K1555*L1555)</f>
        <v>156.04098</v>
      </c>
      <c r="N1555" s="108">
        <v>156.04</v>
      </c>
      <c r="O1555" s="110" t="s">
        <v>4472</v>
      </c>
    </row>
    <row r="1556" spans="1:15" ht="19.5">
      <c r="A1556" s="151" t="s">
        <v>1264</v>
      </c>
      <c r="B1556" s="158" t="s">
        <v>1255</v>
      </c>
      <c r="C1556" s="159" t="s">
        <v>1265</v>
      </c>
      <c r="D1556" s="158" t="s">
        <v>1257</v>
      </c>
      <c r="E1556" s="158" t="s">
        <v>1266</v>
      </c>
      <c r="F1556" s="135"/>
      <c r="G1556" s="129" t="s">
        <v>1267</v>
      </c>
      <c r="H1556" s="168">
        <v>1</v>
      </c>
      <c r="I1556" s="175">
        <v>515.053</v>
      </c>
      <c r="J1556" s="170">
        <v>0.1</v>
      </c>
      <c r="K1556" s="169">
        <v>468.23</v>
      </c>
      <c r="L1556" s="109">
        <v>0.3335</v>
      </c>
      <c r="M1556" s="108">
        <f>SUM(K1556)-(K1556*L1556)</f>
        <v>312.075295</v>
      </c>
      <c r="N1556" s="108">
        <v>312.08</v>
      </c>
      <c r="O1556" s="110" t="s">
        <v>4472</v>
      </c>
    </row>
    <row r="1557" spans="1:15" s="1" customFormat="1" ht="16.5" thickBot="1">
      <c r="A1557" s="6"/>
      <c r="B1557" s="11"/>
      <c r="C1557" s="11"/>
      <c r="D1557" s="8"/>
      <c r="E1557" s="8"/>
      <c r="F1557" s="10"/>
      <c r="G1557" s="10"/>
      <c r="H1557" s="17"/>
      <c r="I1557" s="18"/>
      <c r="J1557" s="86"/>
      <c r="K1557" s="18"/>
      <c r="L1557" s="87"/>
      <c r="M1557" s="18"/>
      <c r="N1557" s="27"/>
      <c r="O1557" s="7"/>
    </row>
    <row r="1558" spans="1:15" s="4" customFormat="1" ht="26.25" thickBot="1">
      <c r="A1558" s="526" t="s">
        <v>3785</v>
      </c>
      <c r="B1558" s="527"/>
      <c r="C1558" s="527"/>
      <c r="D1558" s="527"/>
      <c r="E1558" s="527"/>
      <c r="F1558" s="527"/>
      <c r="G1558" s="527"/>
      <c r="H1558" s="527"/>
      <c r="I1558" s="527"/>
      <c r="J1558" s="527"/>
      <c r="K1558" s="527"/>
      <c r="L1558" s="527"/>
      <c r="M1558" s="527"/>
      <c r="N1558" s="527"/>
      <c r="O1558" s="528"/>
    </row>
    <row r="1559" spans="1:14" s="1" customFormat="1" ht="15.75">
      <c r="A1559" s="91" t="s">
        <v>31</v>
      </c>
      <c r="N1559" s="78"/>
    </row>
    <row r="1560" spans="1:14" s="1" customFormat="1" ht="23.25">
      <c r="A1560" s="185" t="s">
        <v>280</v>
      </c>
      <c r="N1560" s="78"/>
    </row>
    <row r="1561" spans="1:15" s="1" customFormat="1" ht="47.25">
      <c r="A1561" s="39" t="s">
        <v>2985</v>
      </c>
      <c r="B1561" s="39" t="s">
        <v>580</v>
      </c>
      <c r="C1561" s="39" t="s">
        <v>1930</v>
      </c>
      <c r="D1561" s="40" t="s">
        <v>1931</v>
      </c>
      <c r="E1561" s="40" t="s">
        <v>1932</v>
      </c>
      <c r="F1561" s="40" t="s">
        <v>4276</v>
      </c>
      <c r="G1561" s="40" t="s">
        <v>2986</v>
      </c>
      <c r="H1561" s="41" t="s">
        <v>2800</v>
      </c>
      <c r="I1561" s="41" t="s">
        <v>2361</v>
      </c>
      <c r="J1561" s="41" t="s">
        <v>2987</v>
      </c>
      <c r="K1561" s="42" t="s">
        <v>4613</v>
      </c>
      <c r="L1561" s="39" t="s">
        <v>2988</v>
      </c>
      <c r="M1561" s="42" t="s">
        <v>2801</v>
      </c>
      <c r="N1561" s="42" t="s">
        <v>1933</v>
      </c>
      <c r="O1561" s="39" t="s">
        <v>1929</v>
      </c>
    </row>
    <row r="1562" spans="1:15" s="1" customFormat="1" ht="31.5">
      <c r="A1562" s="43">
        <v>1198</v>
      </c>
      <c r="B1562" s="45" t="s">
        <v>5285</v>
      </c>
      <c r="C1562" s="55" t="s">
        <v>5713</v>
      </c>
      <c r="D1562" s="46" t="s">
        <v>5286</v>
      </c>
      <c r="E1562" s="46" t="s">
        <v>5287</v>
      </c>
      <c r="F1562" s="47" t="s">
        <v>4858</v>
      </c>
      <c r="G1562" s="67" t="s">
        <v>5714</v>
      </c>
      <c r="H1562" s="60">
        <v>1</v>
      </c>
      <c r="I1562" s="60" t="s">
        <v>5604</v>
      </c>
      <c r="J1562" s="68">
        <v>0.1</v>
      </c>
      <c r="K1562" s="60" t="s">
        <v>5604</v>
      </c>
      <c r="L1562" s="60"/>
      <c r="M1562" s="49">
        <v>159.3</v>
      </c>
      <c r="N1562" s="49">
        <v>159.3</v>
      </c>
      <c r="O1562" s="179" t="s">
        <v>1771</v>
      </c>
    </row>
    <row r="1563" spans="1:15" s="1" customFormat="1" ht="31.5">
      <c r="A1563" s="43">
        <v>235</v>
      </c>
      <c r="B1563" s="44" t="s">
        <v>3979</v>
      </c>
      <c r="C1563" s="55" t="s">
        <v>4859</v>
      </c>
      <c r="D1563" s="46" t="s">
        <v>4571</v>
      </c>
      <c r="E1563" s="46" t="s">
        <v>5499</v>
      </c>
      <c r="F1563" s="47" t="s">
        <v>4858</v>
      </c>
      <c r="G1563" s="47" t="s">
        <v>4860</v>
      </c>
      <c r="H1563" s="48">
        <v>1</v>
      </c>
      <c r="I1563" s="49" t="s">
        <v>5604</v>
      </c>
      <c r="J1563" s="68">
        <v>0.1</v>
      </c>
      <c r="K1563" s="49" t="s">
        <v>5604</v>
      </c>
      <c r="L1563" s="69"/>
      <c r="M1563" s="49">
        <v>401.19</v>
      </c>
      <c r="N1563" s="49">
        <v>401.19</v>
      </c>
      <c r="O1563" s="50" t="s">
        <v>1771</v>
      </c>
    </row>
    <row r="1564" spans="1:15" ht="31.5">
      <c r="A1564" s="43">
        <v>638</v>
      </c>
      <c r="B1564" s="44" t="s">
        <v>5165</v>
      </c>
      <c r="C1564" s="45" t="s">
        <v>4864</v>
      </c>
      <c r="D1564" s="46" t="s">
        <v>5166</v>
      </c>
      <c r="E1564" s="46" t="s">
        <v>1867</v>
      </c>
      <c r="F1564" s="47" t="s">
        <v>4858</v>
      </c>
      <c r="G1564" s="46" t="s">
        <v>4865</v>
      </c>
      <c r="H1564" s="48">
        <v>180</v>
      </c>
      <c r="I1564" s="49" t="s">
        <v>5604</v>
      </c>
      <c r="J1564" s="68">
        <v>0.1</v>
      </c>
      <c r="K1564" s="49" t="s">
        <v>5604</v>
      </c>
      <c r="L1564" s="81"/>
      <c r="M1564" s="49">
        <v>247.94</v>
      </c>
      <c r="N1564" s="51">
        <v>1.37744</v>
      </c>
      <c r="O1564" s="50" t="s">
        <v>1771</v>
      </c>
    </row>
    <row r="1565" spans="1:15" ht="31.5">
      <c r="A1565" s="43">
        <v>521</v>
      </c>
      <c r="B1565" s="45" t="s">
        <v>4264</v>
      </c>
      <c r="C1565" s="55" t="s">
        <v>4861</v>
      </c>
      <c r="D1565" s="46" t="s">
        <v>4265</v>
      </c>
      <c r="E1565" s="46" t="s">
        <v>2187</v>
      </c>
      <c r="F1565" s="47" t="s">
        <v>4858</v>
      </c>
      <c r="G1565" s="47" t="s">
        <v>4862</v>
      </c>
      <c r="H1565" s="48">
        <v>15</v>
      </c>
      <c r="I1565" s="49">
        <v>12.01</v>
      </c>
      <c r="J1565" s="68">
        <v>0.1</v>
      </c>
      <c r="K1565" s="58">
        <f>SUM(I1565*100)/110</f>
        <v>10.918181818181818</v>
      </c>
      <c r="L1565" s="69">
        <v>0.5</v>
      </c>
      <c r="M1565" s="49">
        <f>SUM(K1565-(K1565*L1565))</f>
        <v>5.459090909090909</v>
      </c>
      <c r="N1565" s="54">
        <f>(M1565/H1565)</f>
        <v>0.36393939393939395</v>
      </c>
      <c r="O1565" s="50" t="s">
        <v>4472</v>
      </c>
    </row>
    <row r="1566" spans="1:15" ht="31.5">
      <c r="A1566" s="43">
        <v>625</v>
      </c>
      <c r="B1566" s="45" t="s">
        <v>5209</v>
      </c>
      <c r="C1566" s="55" t="s">
        <v>342</v>
      </c>
      <c r="D1566" s="46" t="s">
        <v>5210</v>
      </c>
      <c r="E1566" s="52" t="s">
        <v>2934</v>
      </c>
      <c r="F1566" s="47" t="s">
        <v>4858</v>
      </c>
      <c r="G1566" s="46" t="s">
        <v>4863</v>
      </c>
      <c r="H1566" s="48">
        <v>1</v>
      </c>
      <c r="I1566" s="49">
        <v>22.44</v>
      </c>
      <c r="J1566" s="68">
        <v>0.1</v>
      </c>
      <c r="K1566" s="58">
        <f>SUM(I1566*100)/110</f>
        <v>20.4</v>
      </c>
      <c r="L1566" s="69">
        <v>0.5285</v>
      </c>
      <c r="M1566" s="49">
        <f>SUM(K1566-(K1566*L1566))</f>
        <v>9.6186</v>
      </c>
      <c r="N1566" s="58">
        <f>(M1566/H1566)</f>
        <v>9.6186</v>
      </c>
      <c r="O1566" s="50" t="s">
        <v>1771</v>
      </c>
    </row>
    <row r="1567" spans="1:15" s="1" customFormat="1" ht="32.25" thickBot="1">
      <c r="A1567" s="300">
        <v>610</v>
      </c>
      <c r="B1567" s="462" t="s">
        <v>1666</v>
      </c>
      <c r="C1567" s="462" t="s">
        <v>5259</v>
      </c>
      <c r="D1567" s="298" t="s">
        <v>1667</v>
      </c>
      <c r="E1567" s="298" t="s">
        <v>1668</v>
      </c>
      <c r="F1567" s="463" t="s">
        <v>4858</v>
      </c>
      <c r="G1567" s="298" t="s">
        <v>5260</v>
      </c>
      <c r="H1567" s="300">
        <v>20</v>
      </c>
      <c r="I1567" s="300">
        <v>2.53</v>
      </c>
      <c r="J1567" s="467">
        <v>0.1</v>
      </c>
      <c r="K1567" s="469">
        <f>SUM(I1567*100)/110</f>
        <v>2.3</v>
      </c>
      <c r="L1567" s="468">
        <v>0.5</v>
      </c>
      <c r="M1567" s="466">
        <f>SUM(K1567-(K1567*L1567))</f>
        <v>1.15</v>
      </c>
      <c r="N1567" s="471">
        <f>(M1567/H1567)</f>
        <v>0.057499999999999996</v>
      </c>
      <c r="O1567" s="305" t="s">
        <v>4472</v>
      </c>
    </row>
    <row r="1568" spans="1:15" s="1" customFormat="1" ht="26.25" thickBot="1">
      <c r="A1568" s="526" t="s">
        <v>3785</v>
      </c>
      <c r="B1568" s="527"/>
      <c r="C1568" s="527"/>
      <c r="D1568" s="527"/>
      <c r="E1568" s="527"/>
      <c r="F1568" s="527"/>
      <c r="G1568" s="527"/>
      <c r="H1568" s="527"/>
      <c r="I1568" s="527"/>
      <c r="J1568" s="527"/>
      <c r="K1568" s="527"/>
      <c r="L1568" s="527"/>
      <c r="M1568" s="527"/>
      <c r="N1568" s="527"/>
      <c r="O1568" s="528"/>
    </row>
    <row r="1569" spans="1:14" ht="15.75">
      <c r="A1569" s="91" t="s">
        <v>32</v>
      </c>
      <c r="D1569" s="8"/>
      <c r="N1569" s="2"/>
    </row>
    <row r="1570" spans="1:14" ht="23.25">
      <c r="A1570" s="185" t="s">
        <v>280</v>
      </c>
      <c r="N1570" s="2"/>
    </row>
    <row r="1571" spans="1:15" ht="47.25">
      <c r="A1571" s="39" t="s">
        <v>2985</v>
      </c>
      <c r="B1571" s="39" t="s">
        <v>580</v>
      </c>
      <c r="C1571" s="39" t="s">
        <v>1930</v>
      </c>
      <c r="D1571" s="40" t="s">
        <v>1931</v>
      </c>
      <c r="E1571" s="40" t="s">
        <v>1932</v>
      </c>
      <c r="F1571" s="40" t="s">
        <v>719</v>
      </c>
      <c r="G1571" s="40" t="s">
        <v>2986</v>
      </c>
      <c r="H1571" s="41" t="s">
        <v>2800</v>
      </c>
      <c r="I1571" s="41" t="s">
        <v>2361</v>
      </c>
      <c r="J1571" s="41" t="s">
        <v>2987</v>
      </c>
      <c r="K1571" s="42" t="s">
        <v>4613</v>
      </c>
      <c r="L1571" s="39" t="s">
        <v>2988</v>
      </c>
      <c r="M1571" s="42" t="s">
        <v>2801</v>
      </c>
      <c r="N1571" s="42" t="s">
        <v>1933</v>
      </c>
      <c r="O1571" s="39" t="s">
        <v>1929</v>
      </c>
    </row>
    <row r="1572" spans="1:15" ht="15.75">
      <c r="A1572" s="43" t="s">
        <v>731</v>
      </c>
      <c r="B1572" s="44" t="s">
        <v>1268</v>
      </c>
      <c r="C1572" s="55" t="s">
        <v>1269</v>
      </c>
      <c r="D1572" s="46" t="s">
        <v>1270</v>
      </c>
      <c r="E1572" s="46" t="s">
        <v>1271</v>
      </c>
      <c r="F1572" s="46" t="s">
        <v>1272</v>
      </c>
      <c r="G1572" s="46" t="s">
        <v>1273</v>
      </c>
      <c r="H1572" s="43">
        <v>1</v>
      </c>
      <c r="I1572" s="49" t="s">
        <v>5604</v>
      </c>
      <c r="J1572" s="68">
        <v>0.1</v>
      </c>
      <c r="K1572" s="49" t="s">
        <v>5604</v>
      </c>
      <c r="L1572" s="69"/>
      <c r="M1572" s="58">
        <v>11.35</v>
      </c>
      <c r="N1572" s="58">
        <v>11.35</v>
      </c>
      <c r="O1572" s="50" t="s">
        <v>4472</v>
      </c>
    </row>
    <row r="1573" spans="1:15" ht="16.5" thickBot="1">
      <c r="A1573" s="6"/>
      <c r="B1573" s="9"/>
      <c r="C1573" s="12"/>
      <c r="D1573" s="8"/>
      <c r="E1573" s="8"/>
      <c r="F1573" s="8"/>
      <c r="G1573" s="8"/>
      <c r="H1573" s="6"/>
      <c r="I1573" s="18"/>
      <c r="J1573" s="86"/>
      <c r="K1573" s="24"/>
      <c r="L1573" s="87"/>
      <c r="M1573" s="24"/>
      <c r="N1573" s="19"/>
      <c r="O1573" s="7"/>
    </row>
    <row r="1574" spans="1:15" ht="26.25" thickBot="1">
      <c r="A1574" s="526" t="s">
        <v>1274</v>
      </c>
      <c r="B1574" s="527"/>
      <c r="C1574" s="527"/>
      <c r="D1574" s="527"/>
      <c r="E1574" s="527"/>
      <c r="F1574" s="527"/>
      <c r="G1574" s="527"/>
      <c r="H1574" s="527"/>
      <c r="I1574" s="527"/>
      <c r="J1574" s="527"/>
      <c r="K1574" s="527"/>
      <c r="L1574" s="527"/>
      <c r="M1574" s="527"/>
      <c r="N1574" s="527"/>
      <c r="O1574" s="528"/>
    </row>
    <row r="1575" spans="1:15" ht="15.75">
      <c r="A1575" s="92" t="s">
        <v>68</v>
      </c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1:15" ht="23.25">
      <c r="A1576" s="185" t="s">
        <v>281</v>
      </c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1:15" ht="47.25">
      <c r="A1577" s="39" t="s">
        <v>2985</v>
      </c>
      <c r="B1577" s="39" t="s">
        <v>580</v>
      </c>
      <c r="C1577" s="39" t="s">
        <v>1930</v>
      </c>
      <c r="D1577" s="40" t="s">
        <v>1931</v>
      </c>
      <c r="E1577" s="40" t="s">
        <v>1932</v>
      </c>
      <c r="F1577" s="40" t="s">
        <v>719</v>
      </c>
      <c r="G1577" s="40" t="s">
        <v>2986</v>
      </c>
      <c r="H1577" s="41" t="s">
        <v>2800</v>
      </c>
      <c r="I1577" s="41" t="s">
        <v>2361</v>
      </c>
      <c r="J1577" s="41" t="s">
        <v>2987</v>
      </c>
      <c r="K1577" s="42" t="s">
        <v>4613</v>
      </c>
      <c r="L1577" s="39" t="s">
        <v>2988</v>
      </c>
      <c r="M1577" s="42" t="s">
        <v>2801</v>
      </c>
      <c r="N1577" s="42" t="s">
        <v>1933</v>
      </c>
      <c r="O1577" s="39" t="s">
        <v>1929</v>
      </c>
    </row>
    <row r="1578" spans="1:15" ht="31.5">
      <c r="A1578" s="43">
        <v>82</v>
      </c>
      <c r="B1578" s="44" t="s">
        <v>1275</v>
      </c>
      <c r="C1578" s="55" t="s">
        <v>1276</v>
      </c>
      <c r="D1578" s="46" t="s">
        <v>1277</v>
      </c>
      <c r="E1578" s="46" t="s">
        <v>5492</v>
      </c>
      <c r="F1578" s="46" t="s">
        <v>1278</v>
      </c>
      <c r="G1578" s="46" t="s">
        <v>1279</v>
      </c>
      <c r="H1578" s="43">
        <v>10</v>
      </c>
      <c r="I1578" s="49">
        <v>43.57</v>
      </c>
      <c r="J1578" s="68">
        <v>0.1</v>
      </c>
      <c r="K1578" s="58">
        <f>SUM(I1578*100)/110</f>
        <v>39.60909090909091</v>
      </c>
      <c r="L1578" s="69">
        <v>0.5</v>
      </c>
      <c r="M1578" s="58">
        <f>SUM(K1578-(K1578*L1578))</f>
        <v>19.804545454545455</v>
      </c>
      <c r="N1578" s="51">
        <f>(M1578/H1578)</f>
        <v>1.9804545454545455</v>
      </c>
      <c r="O1578" s="50" t="s">
        <v>1771</v>
      </c>
    </row>
    <row r="1579" spans="1:15" ht="16.5" thickBot="1">
      <c r="A1579" s="6"/>
      <c r="B1579" s="9"/>
      <c r="C1579" s="12"/>
      <c r="D1579" s="8"/>
      <c r="E1579" s="8"/>
      <c r="F1579" s="8"/>
      <c r="G1579" s="8"/>
      <c r="H1579" s="6"/>
      <c r="I1579" s="18"/>
      <c r="J1579" s="86"/>
      <c r="K1579" s="24"/>
      <c r="L1579" s="87"/>
      <c r="M1579" s="24"/>
      <c r="N1579" s="19"/>
      <c r="O1579" s="7"/>
    </row>
    <row r="1580" spans="1:15" s="1" customFormat="1" ht="26.25" thickBot="1">
      <c r="A1580" s="526" t="s">
        <v>1280</v>
      </c>
      <c r="B1580" s="527"/>
      <c r="C1580" s="527"/>
      <c r="D1580" s="527"/>
      <c r="E1580" s="527"/>
      <c r="F1580" s="527"/>
      <c r="G1580" s="527"/>
      <c r="H1580" s="527"/>
      <c r="I1580" s="527"/>
      <c r="J1580" s="527"/>
      <c r="K1580" s="527"/>
      <c r="L1580" s="527"/>
      <c r="M1580" s="527"/>
      <c r="N1580" s="527"/>
      <c r="O1580" s="528"/>
    </row>
    <row r="1581" spans="1:15" s="1" customFormat="1" ht="15">
      <c r="A1581" s="92" t="s">
        <v>379</v>
      </c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1:15" s="1" customFormat="1" ht="15.75">
      <c r="A1582" s="265" t="s">
        <v>33</v>
      </c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1:15" s="1" customFormat="1" ht="23.25">
      <c r="A1583" s="185" t="s">
        <v>282</v>
      </c>
      <c r="B1583" s="4"/>
      <c r="C1583" s="4"/>
      <c r="D1583" s="4"/>
      <c r="E1583" s="219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1:15" s="1" customFormat="1" ht="47.25">
      <c r="A1584" s="39" t="s">
        <v>2985</v>
      </c>
      <c r="B1584" s="39" t="s">
        <v>580</v>
      </c>
      <c r="C1584" s="39" t="s">
        <v>1930</v>
      </c>
      <c r="D1584" s="40" t="s">
        <v>1931</v>
      </c>
      <c r="E1584" s="40" t="s">
        <v>1932</v>
      </c>
      <c r="F1584" s="40" t="s">
        <v>719</v>
      </c>
      <c r="G1584" s="40" t="s">
        <v>2986</v>
      </c>
      <c r="H1584" s="41" t="s">
        <v>2800</v>
      </c>
      <c r="I1584" s="41" t="s">
        <v>2361</v>
      </c>
      <c r="J1584" s="41" t="s">
        <v>2987</v>
      </c>
      <c r="K1584" s="42" t="s">
        <v>4613</v>
      </c>
      <c r="L1584" s="39" t="s">
        <v>2988</v>
      </c>
      <c r="M1584" s="42" t="s">
        <v>2801</v>
      </c>
      <c r="N1584" s="42" t="s">
        <v>1933</v>
      </c>
      <c r="O1584" s="39" t="s">
        <v>1929</v>
      </c>
    </row>
    <row r="1585" spans="1:15" ht="31.5">
      <c r="A1585" s="43">
        <v>142</v>
      </c>
      <c r="B1585" s="44" t="s">
        <v>2328</v>
      </c>
      <c r="C1585" s="45" t="s">
        <v>1281</v>
      </c>
      <c r="D1585" s="46" t="s">
        <v>5014</v>
      </c>
      <c r="E1585" s="46" t="s">
        <v>4939</v>
      </c>
      <c r="F1585" s="46" t="s">
        <v>1282</v>
      </c>
      <c r="G1585" s="46" t="s">
        <v>1283</v>
      </c>
      <c r="H1585" s="48">
        <v>16</v>
      </c>
      <c r="I1585" s="49">
        <v>4.96</v>
      </c>
      <c r="J1585" s="68">
        <v>0.1</v>
      </c>
      <c r="K1585" s="58">
        <f>SUM(I1585*100)/110</f>
        <v>4.509090909090909</v>
      </c>
      <c r="L1585" s="69">
        <v>0.5</v>
      </c>
      <c r="M1585" s="58">
        <f>SUM(K1585-(K1585*L1585))</f>
        <v>2.2545454545454544</v>
      </c>
      <c r="N1585" s="51">
        <f>(M1585/H1585)</f>
        <v>0.1409090909090909</v>
      </c>
      <c r="O1585" s="50" t="s">
        <v>4472</v>
      </c>
    </row>
    <row r="1586" spans="1:15" ht="31.5">
      <c r="A1586" s="43">
        <v>143</v>
      </c>
      <c r="B1586" s="44" t="s">
        <v>2328</v>
      </c>
      <c r="C1586" s="45" t="s">
        <v>1284</v>
      </c>
      <c r="D1586" s="46" t="s">
        <v>5014</v>
      </c>
      <c r="E1586" s="46" t="s">
        <v>4079</v>
      </c>
      <c r="F1586" s="46" t="s">
        <v>1282</v>
      </c>
      <c r="G1586" s="46" t="s">
        <v>1285</v>
      </c>
      <c r="H1586" s="48">
        <v>16</v>
      </c>
      <c r="I1586" s="49">
        <v>9.23</v>
      </c>
      <c r="J1586" s="68">
        <v>0.1</v>
      </c>
      <c r="K1586" s="58">
        <f>SUM(I1586*100)/110</f>
        <v>8.39090909090909</v>
      </c>
      <c r="L1586" s="69">
        <v>0.5</v>
      </c>
      <c r="M1586" s="58">
        <f>SUM(K1586-(K1586*L1586))</f>
        <v>4.195454545454545</v>
      </c>
      <c r="N1586" s="51">
        <f>(M1586/H1586)</f>
        <v>0.2622159090909091</v>
      </c>
      <c r="O1586" s="50" t="s">
        <v>4472</v>
      </c>
    </row>
    <row r="1587" spans="1:15" ht="31.5">
      <c r="A1587" s="43">
        <v>144</v>
      </c>
      <c r="B1587" s="44" t="s">
        <v>2328</v>
      </c>
      <c r="C1587" s="55" t="s">
        <v>1286</v>
      </c>
      <c r="D1587" s="46" t="s">
        <v>5014</v>
      </c>
      <c r="E1587" s="46" t="s">
        <v>4940</v>
      </c>
      <c r="F1587" s="46" t="s">
        <v>1282</v>
      </c>
      <c r="G1587" s="46" t="s">
        <v>1287</v>
      </c>
      <c r="H1587" s="48">
        <v>16</v>
      </c>
      <c r="I1587" s="49">
        <v>17.17</v>
      </c>
      <c r="J1587" s="68">
        <v>0.1</v>
      </c>
      <c r="K1587" s="58">
        <f>SUM(I1587*100)/110</f>
        <v>15.609090909090911</v>
      </c>
      <c r="L1587" s="69">
        <v>0.5</v>
      </c>
      <c r="M1587" s="58">
        <f>SUM(K1587-(K1587*L1587))</f>
        <v>7.804545454545456</v>
      </c>
      <c r="N1587" s="51">
        <f>(M1587/H1587)</f>
        <v>0.487784090909091</v>
      </c>
      <c r="O1587" s="50" t="s">
        <v>4472</v>
      </c>
    </row>
    <row r="1588" spans="1:15" s="1" customFormat="1" ht="31.5">
      <c r="A1588" s="43">
        <v>145</v>
      </c>
      <c r="B1588" s="44" t="s">
        <v>2328</v>
      </c>
      <c r="C1588" s="55" t="s">
        <v>1288</v>
      </c>
      <c r="D1588" s="46" t="s">
        <v>5014</v>
      </c>
      <c r="E1588" s="46" t="s">
        <v>4692</v>
      </c>
      <c r="F1588" s="46" t="s">
        <v>1282</v>
      </c>
      <c r="G1588" s="46" t="s">
        <v>1289</v>
      </c>
      <c r="H1588" s="48">
        <v>16</v>
      </c>
      <c r="I1588" s="49">
        <v>22.85</v>
      </c>
      <c r="J1588" s="68">
        <v>0.1</v>
      </c>
      <c r="K1588" s="58">
        <f>SUM(I1588*100)/110</f>
        <v>20.772727272727273</v>
      </c>
      <c r="L1588" s="69">
        <v>0.5</v>
      </c>
      <c r="M1588" s="58">
        <f>SUM(K1588-(K1588*L1588))</f>
        <v>10.386363636363637</v>
      </c>
      <c r="N1588" s="51">
        <f>(M1588/H1588)</f>
        <v>0.6491477272727273</v>
      </c>
      <c r="O1588" s="50" t="s">
        <v>4472</v>
      </c>
    </row>
    <row r="1589" spans="1:15" s="1" customFormat="1" ht="16.5" thickBot="1">
      <c r="A1589" s="6"/>
      <c r="B1589" s="11"/>
      <c r="C1589" s="12"/>
      <c r="D1589" s="8"/>
      <c r="E1589" s="13"/>
      <c r="F1589" s="10"/>
      <c r="G1589" s="8"/>
      <c r="H1589" s="17"/>
      <c r="I1589" s="18"/>
      <c r="J1589" s="36"/>
      <c r="K1589" s="32"/>
      <c r="L1589" s="270"/>
      <c r="M1589" s="30"/>
      <c r="N1589" s="32"/>
      <c r="O1589" s="22"/>
    </row>
    <row r="1590" spans="1:15" s="4" customFormat="1" ht="26.25" thickBot="1">
      <c r="A1590" s="526" t="s">
        <v>3786</v>
      </c>
      <c r="B1590" s="527"/>
      <c r="C1590" s="527"/>
      <c r="D1590" s="527"/>
      <c r="E1590" s="527"/>
      <c r="F1590" s="527"/>
      <c r="G1590" s="527"/>
      <c r="H1590" s="527"/>
      <c r="I1590" s="527"/>
      <c r="J1590" s="527"/>
      <c r="K1590" s="527"/>
      <c r="L1590" s="527"/>
      <c r="M1590" s="527"/>
      <c r="N1590" s="527"/>
      <c r="O1590" s="528"/>
    </row>
    <row r="1591" spans="1:14" s="1" customFormat="1" ht="15.75">
      <c r="A1591" s="91" t="s">
        <v>34</v>
      </c>
      <c r="N1591" s="78"/>
    </row>
    <row r="1592" spans="1:14" s="1" customFormat="1" ht="23.25">
      <c r="A1592" s="185" t="s">
        <v>283</v>
      </c>
      <c r="N1592" s="78"/>
    </row>
    <row r="1593" spans="1:15" s="1" customFormat="1" ht="47.25">
      <c r="A1593" s="39" t="s">
        <v>2985</v>
      </c>
      <c r="B1593" s="39" t="s">
        <v>580</v>
      </c>
      <c r="C1593" s="39" t="s">
        <v>1930</v>
      </c>
      <c r="D1593" s="40" t="s">
        <v>1931</v>
      </c>
      <c r="E1593" s="40" t="s">
        <v>1932</v>
      </c>
      <c r="F1593" s="40" t="s">
        <v>4276</v>
      </c>
      <c r="G1593" s="40" t="s">
        <v>2986</v>
      </c>
      <c r="H1593" s="41" t="s">
        <v>2800</v>
      </c>
      <c r="I1593" s="41" t="s">
        <v>2361</v>
      </c>
      <c r="J1593" s="41" t="s">
        <v>2987</v>
      </c>
      <c r="K1593" s="42" t="s">
        <v>4613</v>
      </c>
      <c r="L1593" s="39" t="s">
        <v>2988</v>
      </c>
      <c r="M1593" s="42" t="s">
        <v>2801</v>
      </c>
      <c r="N1593" s="42" t="s">
        <v>1933</v>
      </c>
      <c r="O1593" s="39" t="s">
        <v>1929</v>
      </c>
    </row>
    <row r="1594" spans="1:15" s="1" customFormat="1" ht="15.75">
      <c r="A1594" s="43">
        <v>1274</v>
      </c>
      <c r="B1594" s="44" t="s">
        <v>4460</v>
      </c>
      <c r="C1594" s="45" t="s">
        <v>5745</v>
      </c>
      <c r="D1594" s="46" t="s">
        <v>4461</v>
      </c>
      <c r="E1594" s="47" t="s">
        <v>2038</v>
      </c>
      <c r="F1594" s="47" t="s">
        <v>5742</v>
      </c>
      <c r="G1594" s="43" t="s">
        <v>5746</v>
      </c>
      <c r="H1594" s="43">
        <v>1</v>
      </c>
      <c r="I1594" s="49">
        <v>5</v>
      </c>
      <c r="J1594" s="68">
        <v>0.1</v>
      </c>
      <c r="K1594" s="49">
        <f>SUM(I1594*100)/110</f>
        <v>4.545454545454546</v>
      </c>
      <c r="L1594" s="69">
        <v>0.5</v>
      </c>
      <c r="M1594" s="58">
        <v>2.275</v>
      </c>
      <c r="N1594" s="80">
        <f>(M1594/H1594)</f>
        <v>2.275</v>
      </c>
      <c r="O1594" s="50" t="s">
        <v>1773</v>
      </c>
    </row>
    <row r="1595" spans="1:15" s="1" customFormat="1" ht="16.5" thickBot="1">
      <c r="A1595" s="300">
        <v>1117</v>
      </c>
      <c r="B1595" s="462" t="s">
        <v>2631</v>
      </c>
      <c r="C1595" s="297" t="s">
        <v>5743</v>
      </c>
      <c r="D1595" s="298" t="s">
        <v>2632</v>
      </c>
      <c r="E1595" s="298" t="s">
        <v>2633</v>
      </c>
      <c r="F1595" s="463" t="s">
        <v>5742</v>
      </c>
      <c r="G1595" s="298" t="s">
        <v>5744</v>
      </c>
      <c r="H1595" s="465">
        <v>40</v>
      </c>
      <c r="I1595" s="466">
        <v>5.6981</v>
      </c>
      <c r="J1595" s="467">
        <v>0.1</v>
      </c>
      <c r="K1595" s="466">
        <f>SUM(I1595*100)/110</f>
        <v>5.18009090909091</v>
      </c>
      <c r="L1595" s="468">
        <v>0.5</v>
      </c>
      <c r="M1595" s="469">
        <f>SUM(K1595-(K1595*L1595))</f>
        <v>2.590045454545455</v>
      </c>
      <c r="N1595" s="471">
        <f>(M1595/H1595)</f>
        <v>0.06475113636363637</v>
      </c>
      <c r="O1595" s="305" t="s">
        <v>1773</v>
      </c>
    </row>
    <row r="1596" spans="1:15" s="1" customFormat="1" ht="24" thickBot="1">
      <c r="A1596" s="525" t="s">
        <v>1296</v>
      </c>
      <c r="B1596" s="523"/>
      <c r="C1596" s="523"/>
      <c r="D1596" s="523"/>
      <c r="E1596" s="523"/>
      <c r="F1596" s="523"/>
      <c r="G1596" s="523"/>
      <c r="H1596" s="523"/>
      <c r="I1596" s="523"/>
      <c r="J1596" s="523"/>
      <c r="K1596" s="523"/>
      <c r="L1596" s="523"/>
      <c r="M1596" s="523"/>
      <c r="N1596" s="523"/>
      <c r="O1596" s="503"/>
    </row>
    <row r="1597" spans="1:15" s="1" customFormat="1" ht="15.75">
      <c r="A1597" s="20" t="s">
        <v>35</v>
      </c>
      <c r="B1597" s="253"/>
      <c r="C1597" s="253"/>
      <c r="D1597" s="253"/>
      <c r="E1597" s="253"/>
      <c r="F1597" s="253"/>
      <c r="G1597" s="254"/>
      <c r="H1597" s="253"/>
      <c r="I1597" s="253"/>
      <c r="J1597" s="253"/>
      <c r="K1597" s="253"/>
      <c r="L1597" s="253"/>
      <c r="M1597" s="253"/>
      <c r="N1597" s="20"/>
      <c r="O1597" s="253"/>
    </row>
    <row r="1598" spans="1:15" ht="23.25">
      <c r="A1598" s="185" t="s">
        <v>283</v>
      </c>
      <c r="B1598" s="253"/>
      <c r="C1598" s="253"/>
      <c r="D1598" s="253"/>
      <c r="E1598" s="253"/>
      <c r="F1598" s="253"/>
      <c r="G1598" s="254"/>
      <c r="H1598" s="253"/>
      <c r="I1598" s="253"/>
      <c r="J1598" s="253"/>
      <c r="K1598" s="253"/>
      <c r="L1598" s="253"/>
      <c r="M1598" s="253"/>
      <c r="N1598" s="20"/>
      <c r="O1598" s="253"/>
    </row>
    <row r="1599" spans="1:15" ht="47.25">
      <c r="A1599" s="129" t="s">
        <v>735</v>
      </c>
      <c r="B1599" s="129" t="s">
        <v>580</v>
      </c>
      <c r="C1599" s="129" t="s">
        <v>1930</v>
      </c>
      <c r="D1599" s="129" t="s">
        <v>1931</v>
      </c>
      <c r="E1599" s="130" t="s">
        <v>736</v>
      </c>
      <c r="F1599" s="129" t="s">
        <v>737</v>
      </c>
      <c r="G1599" s="129" t="s">
        <v>738</v>
      </c>
      <c r="H1599" s="130" t="s">
        <v>2800</v>
      </c>
      <c r="I1599" s="130" t="s">
        <v>739</v>
      </c>
      <c r="J1599" s="129" t="s">
        <v>2987</v>
      </c>
      <c r="K1599" s="130" t="s">
        <v>740</v>
      </c>
      <c r="L1599" s="129" t="s">
        <v>2988</v>
      </c>
      <c r="M1599" s="130" t="s">
        <v>741</v>
      </c>
      <c r="N1599" s="130" t="s">
        <v>742</v>
      </c>
      <c r="O1599" s="129" t="s">
        <v>1929</v>
      </c>
    </row>
    <row r="1600" spans="1:15" s="4" customFormat="1" ht="19.5">
      <c r="A1600" s="151" t="s">
        <v>1290</v>
      </c>
      <c r="B1600" s="141" t="s">
        <v>1291</v>
      </c>
      <c r="C1600" s="133" t="s">
        <v>1292</v>
      </c>
      <c r="D1600" s="141" t="s">
        <v>1293</v>
      </c>
      <c r="E1600" s="141" t="s">
        <v>1294</v>
      </c>
      <c r="F1600" s="135"/>
      <c r="G1600" s="129" t="s">
        <v>1295</v>
      </c>
      <c r="H1600" s="136">
        <v>90</v>
      </c>
      <c r="I1600" s="142"/>
      <c r="J1600" s="137">
        <v>0.1</v>
      </c>
      <c r="K1600" s="152"/>
      <c r="L1600" s="143"/>
      <c r="M1600" s="138"/>
      <c r="N1600" s="138">
        <v>3.18</v>
      </c>
      <c r="O1600" s="110" t="s">
        <v>1773</v>
      </c>
    </row>
    <row r="1601" spans="1:15" s="4" customFormat="1" ht="16.5" thickBot="1">
      <c r="A1601" s="6"/>
      <c r="B1601" s="11"/>
      <c r="C1601" s="12"/>
      <c r="D1601" s="8"/>
      <c r="E1601" s="8"/>
      <c r="F1601" s="10"/>
      <c r="G1601" s="8"/>
      <c r="H1601" s="17"/>
      <c r="I1601" s="18"/>
      <c r="J1601" s="86"/>
      <c r="K1601" s="18"/>
      <c r="L1601" s="87"/>
      <c r="M1601" s="24"/>
      <c r="N1601" s="19"/>
      <c r="O1601" s="7"/>
    </row>
    <row r="1602" spans="1:15" s="4" customFormat="1" ht="26.25" thickBot="1">
      <c r="A1602" s="526" t="s">
        <v>3593</v>
      </c>
      <c r="B1602" s="527"/>
      <c r="C1602" s="527"/>
      <c r="D1602" s="527"/>
      <c r="E1602" s="527"/>
      <c r="F1602" s="527"/>
      <c r="G1602" s="527"/>
      <c r="H1602" s="527"/>
      <c r="I1602" s="527"/>
      <c r="J1602" s="527"/>
      <c r="K1602" s="527"/>
      <c r="L1602" s="527"/>
      <c r="M1602" s="527"/>
      <c r="N1602" s="527"/>
      <c r="O1602" s="528"/>
    </row>
    <row r="1603" spans="1:15" s="4" customFormat="1" ht="15.75">
      <c r="A1603" s="91" t="s">
        <v>36</v>
      </c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78"/>
      <c r="O1603" s="1"/>
    </row>
    <row r="1604" spans="1:15" s="4" customFormat="1" ht="23.25">
      <c r="A1604" s="185" t="s">
        <v>284</v>
      </c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78"/>
      <c r="O1604" s="1"/>
    </row>
    <row r="1605" spans="1:15" s="4" customFormat="1" ht="47.25">
      <c r="A1605" s="39" t="s">
        <v>2985</v>
      </c>
      <c r="B1605" s="39" t="s">
        <v>580</v>
      </c>
      <c r="C1605" s="39" t="s">
        <v>1930</v>
      </c>
      <c r="D1605" s="40" t="s">
        <v>1931</v>
      </c>
      <c r="E1605" s="40" t="s">
        <v>1932</v>
      </c>
      <c r="F1605" s="40" t="s">
        <v>4276</v>
      </c>
      <c r="G1605" s="40" t="s">
        <v>2986</v>
      </c>
      <c r="H1605" s="41" t="s">
        <v>2800</v>
      </c>
      <c r="I1605" s="41" t="s">
        <v>2361</v>
      </c>
      <c r="J1605" s="41" t="s">
        <v>2987</v>
      </c>
      <c r="K1605" s="42" t="s">
        <v>4613</v>
      </c>
      <c r="L1605" s="39" t="s">
        <v>2988</v>
      </c>
      <c r="M1605" s="42" t="s">
        <v>2801</v>
      </c>
      <c r="N1605" s="42" t="s">
        <v>1933</v>
      </c>
      <c r="O1605" s="39" t="s">
        <v>1929</v>
      </c>
    </row>
    <row r="1606" spans="1:15" s="4" customFormat="1" ht="31.5">
      <c r="A1606" s="43">
        <v>212</v>
      </c>
      <c r="B1606" s="45" t="s">
        <v>2102</v>
      </c>
      <c r="C1606" s="55" t="s">
        <v>4187</v>
      </c>
      <c r="D1606" s="46" t="s">
        <v>2103</v>
      </c>
      <c r="E1606" s="46" t="s">
        <v>5662</v>
      </c>
      <c r="F1606" s="46" t="s">
        <v>5747</v>
      </c>
      <c r="G1606" s="47" t="s">
        <v>4188</v>
      </c>
      <c r="H1606" s="48">
        <v>5</v>
      </c>
      <c r="I1606" s="49">
        <v>9.449</v>
      </c>
      <c r="J1606" s="68">
        <v>0.1</v>
      </c>
      <c r="K1606" s="49">
        <f aca="true" t="shared" si="101" ref="K1606:K1634">SUM(I1606*100)/110</f>
        <v>8.59</v>
      </c>
      <c r="L1606" s="69">
        <v>0.51</v>
      </c>
      <c r="M1606" s="49">
        <v>4.3</v>
      </c>
      <c r="N1606" s="51">
        <v>0.859</v>
      </c>
      <c r="O1606" s="50" t="s">
        <v>3455</v>
      </c>
    </row>
    <row r="1607" spans="1:15" s="4" customFormat="1" ht="31.5">
      <c r="A1607" s="43">
        <v>315</v>
      </c>
      <c r="B1607" s="44" t="s">
        <v>2228</v>
      </c>
      <c r="C1607" s="45" t="s">
        <v>2570</v>
      </c>
      <c r="D1607" s="46" t="s">
        <v>2229</v>
      </c>
      <c r="E1607" s="46" t="s">
        <v>2997</v>
      </c>
      <c r="F1607" s="46" t="s">
        <v>5747</v>
      </c>
      <c r="G1607" s="124" t="s">
        <v>2572</v>
      </c>
      <c r="H1607" s="43">
        <v>10</v>
      </c>
      <c r="I1607" s="49">
        <v>12.948</v>
      </c>
      <c r="J1607" s="68">
        <v>0.1</v>
      </c>
      <c r="K1607" s="49">
        <f>SUM(I1607*100)/110</f>
        <v>11.77090909090909</v>
      </c>
      <c r="L1607" s="69">
        <v>0.5</v>
      </c>
      <c r="M1607" s="49">
        <f>SUM(K1607-(K1607*L1607))</f>
        <v>5.885454545454545</v>
      </c>
      <c r="N1607" s="51">
        <f>(M1607/H1607)</f>
        <v>0.5885454545454545</v>
      </c>
      <c r="O1607" s="50" t="s">
        <v>1773</v>
      </c>
    </row>
    <row r="1608" spans="1:15" s="1" customFormat="1" ht="31.5">
      <c r="A1608" s="43">
        <v>316</v>
      </c>
      <c r="B1608" s="44" t="s">
        <v>2228</v>
      </c>
      <c r="C1608" s="45" t="s">
        <v>2571</v>
      </c>
      <c r="D1608" s="46" t="s">
        <v>2229</v>
      </c>
      <c r="E1608" s="46" t="s">
        <v>2230</v>
      </c>
      <c r="F1608" s="46" t="s">
        <v>5747</v>
      </c>
      <c r="G1608" s="124" t="s">
        <v>2573</v>
      </c>
      <c r="H1608" s="43">
        <v>1</v>
      </c>
      <c r="I1608" s="49">
        <v>2.94</v>
      </c>
      <c r="J1608" s="68">
        <v>0.1</v>
      </c>
      <c r="K1608" s="49">
        <f t="shared" si="101"/>
        <v>2.672727272727273</v>
      </c>
      <c r="L1608" s="69">
        <v>0.5019</v>
      </c>
      <c r="M1608" s="49">
        <v>1.33</v>
      </c>
      <c r="N1608" s="58">
        <f aca="true" t="shared" si="102" ref="N1608:N1632">(M1608/H1608)</f>
        <v>1.33</v>
      </c>
      <c r="O1608" s="50" t="s">
        <v>4472</v>
      </c>
    </row>
    <row r="1609" spans="1:15" s="1" customFormat="1" ht="31.5">
      <c r="A1609" s="43">
        <v>556</v>
      </c>
      <c r="B1609" s="44" t="s">
        <v>2802</v>
      </c>
      <c r="C1609" s="45" t="s">
        <v>2580</v>
      </c>
      <c r="D1609" s="46" t="s">
        <v>2803</v>
      </c>
      <c r="E1609" s="46" t="s">
        <v>2804</v>
      </c>
      <c r="F1609" s="47" t="s">
        <v>5747</v>
      </c>
      <c r="G1609" s="124" t="s">
        <v>1985</v>
      </c>
      <c r="H1609" s="43">
        <v>1</v>
      </c>
      <c r="I1609" s="49">
        <v>55.011</v>
      </c>
      <c r="J1609" s="68">
        <v>0.1</v>
      </c>
      <c r="K1609" s="49">
        <f t="shared" si="101"/>
        <v>50.010000000000005</v>
      </c>
      <c r="L1609" s="69">
        <v>0.9088</v>
      </c>
      <c r="M1609" s="49">
        <f>SUM(K1609-(K1609*L1609))</f>
        <v>4.560911999999995</v>
      </c>
      <c r="N1609" s="54">
        <f t="shared" si="102"/>
        <v>4.560911999999995</v>
      </c>
      <c r="O1609" s="50" t="s">
        <v>4472</v>
      </c>
    </row>
    <row r="1610" spans="1:15" s="4" customFormat="1" ht="15.75">
      <c r="A1610" s="43">
        <v>311</v>
      </c>
      <c r="B1610" s="45" t="s">
        <v>3286</v>
      </c>
      <c r="C1610" s="45" t="s">
        <v>4454</v>
      </c>
      <c r="D1610" s="46" t="s">
        <v>3285</v>
      </c>
      <c r="E1610" s="46" t="s">
        <v>3332</v>
      </c>
      <c r="F1610" s="46" t="s">
        <v>5747</v>
      </c>
      <c r="G1610" s="47" t="s">
        <v>4455</v>
      </c>
      <c r="H1610" s="48">
        <v>30</v>
      </c>
      <c r="I1610" s="49">
        <v>1.39</v>
      </c>
      <c r="J1610" s="68">
        <v>0.1</v>
      </c>
      <c r="K1610" s="49">
        <f t="shared" si="101"/>
        <v>1.2636363636363637</v>
      </c>
      <c r="L1610" s="69">
        <v>0.5</v>
      </c>
      <c r="M1610" s="49">
        <v>0.63</v>
      </c>
      <c r="N1610" s="51">
        <f t="shared" si="102"/>
        <v>0.021</v>
      </c>
      <c r="O1610" s="50" t="s">
        <v>4472</v>
      </c>
    </row>
    <row r="1611" spans="1:15" s="1" customFormat="1" ht="15.75">
      <c r="A1611" s="43">
        <v>319</v>
      </c>
      <c r="B1611" s="44" t="s">
        <v>3151</v>
      </c>
      <c r="C1611" s="55" t="s">
        <v>2574</v>
      </c>
      <c r="D1611" s="46" t="s">
        <v>3152</v>
      </c>
      <c r="E1611" s="46" t="s">
        <v>4692</v>
      </c>
      <c r="F1611" s="46" t="s">
        <v>5747</v>
      </c>
      <c r="G1611" s="124" t="s">
        <v>2576</v>
      </c>
      <c r="H1611" s="43">
        <v>28</v>
      </c>
      <c r="I1611" s="49">
        <v>29.777</v>
      </c>
      <c r="J1611" s="68">
        <v>0.1</v>
      </c>
      <c r="K1611" s="49">
        <f t="shared" si="101"/>
        <v>27.070000000000004</v>
      </c>
      <c r="L1611" s="69">
        <v>0.832</v>
      </c>
      <c r="M1611" s="49">
        <f>SUM(K1611-(K1611*L1611))</f>
        <v>4.54776</v>
      </c>
      <c r="N1611" s="54">
        <f t="shared" si="102"/>
        <v>0.16242</v>
      </c>
      <c r="O1611" s="50" t="s">
        <v>4472</v>
      </c>
    </row>
    <row r="1612" spans="1:15" s="1" customFormat="1" ht="15.75">
      <c r="A1612" s="43">
        <v>320</v>
      </c>
      <c r="B1612" s="44" t="s">
        <v>3151</v>
      </c>
      <c r="C1612" s="55" t="s">
        <v>2575</v>
      </c>
      <c r="D1612" s="46" t="s">
        <v>3152</v>
      </c>
      <c r="E1612" s="46" t="s">
        <v>3332</v>
      </c>
      <c r="F1612" s="46" t="s">
        <v>5747</v>
      </c>
      <c r="G1612" s="124" t="s">
        <v>2577</v>
      </c>
      <c r="H1612" s="43">
        <v>28</v>
      </c>
      <c r="I1612" s="49">
        <v>9.03</v>
      </c>
      <c r="J1612" s="68">
        <v>0.1</v>
      </c>
      <c r="K1612" s="49">
        <f t="shared" si="101"/>
        <v>8.209090909090907</v>
      </c>
      <c r="L1612" s="69">
        <v>0.8768</v>
      </c>
      <c r="M1612" s="49">
        <f>SUM(K1612-(K1612*L1612))</f>
        <v>1.0113599999999998</v>
      </c>
      <c r="N1612" s="54">
        <f t="shared" si="102"/>
        <v>0.03611999999999999</v>
      </c>
      <c r="O1612" s="50" t="s">
        <v>4472</v>
      </c>
    </row>
    <row r="1613" spans="1:15" s="1" customFormat="1" ht="15.75">
      <c r="A1613" s="43">
        <v>139</v>
      </c>
      <c r="B1613" s="44" t="s">
        <v>4821</v>
      </c>
      <c r="C1613" s="55" t="s">
        <v>3879</v>
      </c>
      <c r="D1613" s="46" t="s">
        <v>4822</v>
      </c>
      <c r="E1613" s="46" t="s">
        <v>5690</v>
      </c>
      <c r="F1613" s="47" t="s">
        <v>5747</v>
      </c>
      <c r="G1613" s="46" t="s">
        <v>2717</v>
      </c>
      <c r="H1613" s="48">
        <v>50</v>
      </c>
      <c r="I1613" s="49">
        <v>13.95</v>
      </c>
      <c r="J1613" s="68">
        <v>0.1</v>
      </c>
      <c r="K1613" s="49">
        <f t="shared" si="101"/>
        <v>12.681818181818182</v>
      </c>
      <c r="L1613" s="69">
        <v>0.5</v>
      </c>
      <c r="M1613" s="49">
        <f>SUM(K1613-(K1613*L1613))</f>
        <v>6.340909090909091</v>
      </c>
      <c r="N1613" s="51">
        <f t="shared" si="102"/>
        <v>0.12681818181818183</v>
      </c>
      <c r="O1613" s="50" t="s">
        <v>1773</v>
      </c>
    </row>
    <row r="1614" spans="1:15" s="4" customFormat="1" ht="15.75">
      <c r="A1614" s="43">
        <v>140</v>
      </c>
      <c r="B1614" s="44" t="s">
        <v>4821</v>
      </c>
      <c r="C1614" s="55" t="s">
        <v>2716</v>
      </c>
      <c r="D1614" s="46" t="s">
        <v>4822</v>
      </c>
      <c r="E1614" s="46" t="s">
        <v>3332</v>
      </c>
      <c r="F1614" s="47" t="s">
        <v>5747</v>
      </c>
      <c r="G1614" s="46" t="s">
        <v>5656</v>
      </c>
      <c r="H1614" s="48">
        <v>50</v>
      </c>
      <c r="I1614" s="49">
        <v>14.33</v>
      </c>
      <c r="J1614" s="68">
        <v>0.1</v>
      </c>
      <c r="K1614" s="49">
        <f t="shared" si="101"/>
        <v>13.027272727272727</v>
      </c>
      <c r="L1614" s="69">
        <v>0.5</v>
      </c>
      <c r="M1614" s="49">
        <f>SUM(K1614-(K1614*L1614))</f>
        <v>6.513636363636364</v>
      </c>
      <c r="N1614" s="51">
        <f t="shared" si="102"/>
        <v>0.13027272727272726</v>
      </c>
      <c r="O1614" s="50" t="s">
        <v>4472</v>
      </c>
    </row>
    <row r="1615" spans="1:15" s="1" customFormat="1" ht="15.75">
      <c r="A1615" s="43">
        <v>816</v>
      </c>
      <c r="B1615" s="45" t="s">
        <v>537</v>
      </c>
      <c r="C1615" s="45" t="s">
        <v>1986</v>
      </c>
      <c r="D1615" s="46" t="s">
        <v>4152</v>
      </c>
      <c r="E1615" s="46" t="s">
        <v>3373</v>
      </c>
      <c r="F1615" s="47" t="s">
        <v>5747</v>
      </c>
      <c r="G1615" s="46" t="s">
        <v>1987</v>
      </c>
      <c r="H1615" s="48">
        <v>1</v>
      </c>
      <c r="I1615" s="49">
        <v>1.958</v>
      </c>
      <c r="J1615" s="68">
        <v>0.1</v>
      </c>
      <c r="K1615" s="49">
        <f t="shared" si="101"/>
        <v>1.7799999999999998</v>
      </c>
      <c r="L1615" s="69">
        <v>0.5025</v>
      </c>
      <c r="M1615" s="49">
        <f>SUM(K1615-(K1615*L1615))</f>
        <v>0.88555</v>
      </c>
      <c r="N1615" s="54">
        <f t="shared" si="102"/>
        <v>0.88555</v>
      </c>
      <c r="O1615" s="50" t="s">
        <v>4472</v>
      </c>
    </row>
    <row r="1616" spans="1:15" s="4" customFormat="1" ht="31.5">
      <c r="A1616" s="43">
        <v>184</v>
      </c>
      <c r="B1616" s="44" t="s">
        <v>2845</v>
      </c>
      <c r="C1616" s="45" t="s">
        <v>5657</v>
      </c>
      <c r="D1616" s="46" t="s">
        <v>2844</v>
      </c>
      <c r="E1616" s="46" t="s">
        <v>2039</v>
      </c>
      <c r="F1616" s="46" t="s">
        <v>5747</v>
      </c>
      <c r="G1616" s="124" t="s">
        <v>4186</v>
      </c>
      <c r="H1616" s="43">
        <v>120</v>
      </c>
      <c r="I1616" s="49">
        <v>21.45</v>
      </c>
      <c r="J1616" s="68">
        <v>0.1</v>
      </c>
      <c r="K1616" s="49">
        <f t="shared" si="101"/>
        <v>19.5</v>
      </c>
      <c r="L1616" s="69">
        <v>0.6502</v>
      </c>
      <c r="M1616" s="49">
        <f aca="true" t="shared" si="103" ref="M1616:M1627">SUM(K1616-(K1616*L1616))</f>
        <v>6.8210999999999995</v>
      </c>
      <c r="N1616" s="54">
        <f t="shared" si="102"/>
        <v>0.0568425</v>
      </c>
      <c r="O1616" s="50" t="s">
        <v>4472</v>
      </c>
    </row>
    <row r="1617" spans="1:15" s="4" customFormat="1" ht="31.5">
      <c r="A1617" s="43">
        <v>185</v>
      </c>
      <c r="B1617" s="44" t="s">
        <v>2845</v>
      </c>
      <c r="C1617" s="45" t="s">
        <v>5658</v>
      </c>
      <c r="D1617" s="46" t="s">
        <v>2844</v>
      </c>
      <c r="E1617" s="46" t="s">
        <v>5284</v>
      </c>
      <c r="F1617" s="46" t="s">
        <v>5747</v>
      </c>
      <c r="G1617" s="124" t="s">
        <v>4660</v>
      </c>
      <c r="H1617" s="43">
        <v>60</v>
      </c>
      <c r="I1617" s="49">
        <v>21.45</v>
      </c>
      <c r="J1617" s="68">
        <v>0.1</v>
      </c>
      <c r="K1617" s="49">
        <f t="shared" si="101"/>
        <v>19.5</v>
      </c>
      <c r="L1617" s="69">
        <v>0.6502</v>
      </c>
      <c r="M1617" s="49">
        <f t="shared" si="103"/>
        <v>6.8210999999999995</v>
      </c>
      <c r="N1617" s="54">
        <v>0.11368</v>
      </c>
      <c r="O1617" s="50" t="s">
        <v>4472</v>
      </c>
    </row>
    <row r="1618" spans="1:15" s="1" customFormat="1" ht="31.5">
      <c r="A1618" s="43">
        <v>1241</v>
      </c>
      <c r="B1618" s="55" t="s">
        <v>2814</v>
      </c>
      <c r="C1618" s="55" t="s">
        <v>3764</v>
      </c>
      <c r="D1618" s="46" t="s">
        <v>2815</v>
      </c>
      <c r="E1618" s="46" t="s">
        <v>2816</v>
      </c>
      <c r="F1618" s="47" t="s">
        <v>5747</v>
      </c>
      <c r="G1618" s="46" t="s">
        <v>3765</v>
      </c>
      <c r="H1618" s="48">
        <v>1</v>
      </c>
      <c r="I1618" s="49">
        <v>30.217</v>
      </c>
      <c r="J1618" s="68">
        <v>0.1</v>
      </c>
      <c r="K1618" s="49">
        <f t="shared" si="101"/>
        <v>27.47</v>
      </c>
      <c r="L1618" s="69">
        <v>0.7158</v>
      </c>
      <c r="M1618" s="58">
        <f t="shared" si="103"/>
        <v>7.806974</v>
      </c>
      <c r="N1618" s="54">
        <f t="shared" si="102"/>
        <v>7.806974</v>
      </c>
      <c r="O1618" s="50" t="s">
        <v>4472</v>
      </c>
    </row>
    <row r="1619" spans="1:15" s="4" customFormat="1" ht="31.5">
      <c r="A1619" s="43">
        <v>948</v>
      </c>
      <c r="B1619" s="44" t="s">
        <v>2541</v>
      </c>
      <c r="C1619" s="55" t="s">
        <v>678</v>
      </c>
      <c r="D1619" s="46" t="s">
        <v>2542</v>
      </c>
      <c r="E1619" s="46" t="s">
        <v>2543</v>
      </c>
      <c r="F1619" s="47" t="s">
        <v>5747</v>
      </c>
      <c r="G1619" s="93" t="s">
        <v>677</v>
      </c>
      <c r="H1619" s="43">
        <v>30</v>
      </c>
      <c r="I1619" s="49">
        <v>22</v>
      </c>
      <c r="J1619" s="68">
        <v>0.1</v>
      </c>
      <c r="K1619" s="49">
        <f t="shared" si="101"/>
        <v>20</v>
      </c>
      <c r="L1619" s="69">
        <v>0.6</v>
      </c>
      <c r="M1619" s="58">
        <f t="shared" si="103"/>
        <v>8</v>
      </c>
      <c r="N1619" s="54">
        <f t="shared" si="102"/>
        <v>0.26666666666666666</v>
      </c>
      <c r="O1619" s="50" t="s">
        <v>1773</v>
      </c>
    </row>
    <row r="1620" spans="1:15" s="4" customFormat="1" ht="31.5">
      <c r="A1620" s="43">
        <v>259</v>
      </c>
      <c r="B1620" s="44" t="s">
        <v>5154</v>
      </c>
      <c r="C1620" s="55" t="s">
        <v>4448</v>
      </c>
      <c r="D1620" s="46" t="s">
        <v>5155</v>
      </c>
      <c r="E1620" s="46" t="s">
        <v>2834</v>
      </c>
      <c r="F1620" s="46" t="s">
        <v>5747</v>
      </c>
      <c r="G1620" s="47" t="s">
        <v>4451</v>
      </c>
      <c r="H1620" s="48">
        <v>50</v>
      </c>
      <c r="I1620" s="49">
        <v>59.45</v>
      </c>
      <c r="J1620" s="68">
        <v>0.1</v>
      </c>
      <c r="K1620" s="49">
        <f t="shared" si="101"/>
        <v>54.04545454545455</v>
      </c>
      <c r="L1620" s="69">
        <v>0.5</v>
      </c>
      <c r="M1620" s="49">
        <f t="shared" si="103"/>
        <v>27.022727272727273</v>
      </c>
      <c r="N1620" s="51">
        <f t="shared" si="102"/>
        <v>0.5404545454545455</v>
      </c>
      <c r="O1620" s="50" t="s">
        <v>4472</v>
      </c>
    </row>
    <row r="1621" spans="1:15" s="1" customFormat="1" ht="31.5">
      <c r="A1621" s="43">
        <v>260</v>
      </c>
      <c r="B1621" s="44" t="s">
        <v>5154</v>
      </c>
      <c r="C1621" s="55" t="s">
        <v>4449</v>
      </c>
      <c r="D1621" s="46" t="s">
        <v>5155</v>
      </c>
      <c r="E1621" s="46" t="s">
        <v>2217</v>
      </c>
      <c r="F1621" s="46" t="s">
        <v>5747</v>
      </c>
      <c r="G1621" s="47" t="s">
        <v>4452</v>
      </c>
      <c r="H1621" s="48">
        <v>50</v>
      </c>
      <c r="I1621" s="49">
        <v>115.26</v>
      </c>
      <c r="J1621" s="68">
        <v>0.1</v>
      </c>
      <c r="K1621" s="49">
        <f t="shared" si="101"/>
        <v>104.78181818181818</v>
      </c>
      <c r="L1621" s="69">
        <v>0.5</v>
      </c>
      <c r="M1621" s="49">
        <f t="shared" si="103"/>
        <v>52.39090909090909</v>
      </c>
      <c r="N1621" s="51">
        <f t="shared" si="102"/>
        <v>1.0478181818181818</v>
      </c>
      <c r="O1621" s="50" t="s">
        <v>4472</v>
      </c>
    </row>
    <row r="1622" spans="1:15" s="4" customFormat="1" ht="31.5">
      <c r="A1622" s="43">
        <v>261</v>
      </c>
      <c r="B1622" s="44" t="s">
        <v>5154</v>
      </c>
      <c r="C1622" s="55" t="s">
        <v>4450</v>
      </c>
      <c r="D1622" s="46" t="s">
        <v>5155</v>
      </c>
      <c r="E1622" s="46" t="s">
        <v>5665</v>
      </c>
      <c r="F1622" s="46" t="s">
        <v>5747</v>
      </c>
      <c r="G1622" s="47" t="s">
        <v>4453</v>
      </c>
      <c r="H1622" s="48">
        <v>30</v>
      </c>
      <c r="I1622" s="49">
        <v>129.448</v>
      </c>
      <c r="J1622" s="68">
        <v>0.1</v>
      </c>
      <c r="K1622" s="49">
        <f>SUM(I1622*100)/110</f>
        <v>117.68</v>
      </c>
      <c r="L1622" s="69">
        <v>0.5</v>
      </c>
      <c r="M1622" s="49">
        <f>SUM(K1622-(K1622*L1622))</f>
        <v>58.84</v>
      </c>
      <c r="N1622" s="54">
        <f>(M1622/H1622)</f>
        <v>1.9613333333333334</v>
      </c>
      <c r="O1622" s="50" t="s">
        <v>4472</v>
      </c>
    </row>
    <row r="1623" spans="1:15" s="4" customFormat="1" ht="31.5">
      <c r="A1623" s="43">
        <v>909</v>
      </c>
      <c r="B1623" s="45" t="s">
        <v>3650</v>
      </c>
      <c r="C1623" s="45" t="s">
        <v>5673</v>
      </c>
      <c r="D1623" s="46" t="s">
        <v>3651</v>
      </c>
      <c r="E1623" s="46" t="s">
        <v>2681</v>
      </c>
      <c r="F1623" s="47" t="s">
        <v>5747</v>
      </c>
      <c r="G1623" s="46" t="s">
        <v>1792</v>
      </c>
      <c r="H1623" s="48">
        <v>5</v>
      </c>
      <c r="I1623" s="49">
        <v>30.06</v>
      </c>
      <c r="J1623" s="68">
        <v>0.1</v>
      </c>
      <c r="K1623" s="49">
        <f t="shared" si="101"/>
        <v>27.327272727272728</v>
      </c>
      <c r="L1623" s="69">
        <v>0.518</v>
      </c>
      <c r="M1623" s="58">
        <f t="shared" si="103"/>
        <v>13.171745454545455</v>
      </c>
      <c r="N1623" s="54">
        <v>2.63557</v>
      </c>
      <c r="O1623" s="50" t="s">
        <v>4472</v>
      </c>
    </row>
    <row r="1624" spans="1:15" s="2" customFormat="1" ht="31.5">
      <c r="A1624" s="43">
        <v>910</v>
      </c>
      <c r="B1624" s="45" t="s">
        <v>3650</v>
      </c>
      <c r="C1624" s="45" t="s">
        <v>1790</v>
      </c>
      <c r="D1624" s="46" t="s">
        <v>3651</v>
      </c>
      <c r="E1624" s="46" t="s">
        <v>2682</v>
      </c>
      <c r="F1624" s="47" t="s">
        <v>5747</v>
      </c>
      <c r="G1624" s="46" t="s">
        <v>1793</v>
      </c>
      <c r="H1624" s="48">
        <v>5</v>
      </c>
      <c r="I1624" s="49">
        <v>55.96</v>
      </c>
      <c r="J1624" s="68">
        <v>0.1</v>
      </c>
      <c r="K1624" s="49">
        <f t="shared" si="101"/>
        <v>50.872727272727275</v>
      </c>
      <c r="L1624" s="69">
        <v>0.518</v>
      </c>
      <c r="M1624" s="58">
        <f t="shared" si="103"/>
        <v>24.520654545454544</v>
      </c>
      <c r="N1624" s="54">
        <v>4.90579</v>
      </c>
      <c r="O1624" s="50" t="s">
        <v>4472</v>
      </c>
    </row>
    <row r="1625" spans="1:15" s="4" customFormat="1" ht="31.5">
      <c r="A1625" s="43">
        <v>911</v>
      </c>
      <c r="B1625" s="45" t="s">
        <v>3650</v>
      </c>
      <c r="C1625" s="45" t="s">
        <v>1791</v>
      </c>
      <c r="D1625" s="46" t="s">
        <v>3651</v>
      </c>
      <c r="E1625" s="46" t="s">
        <v>1872</v>
      </c>
      <c r="F1625" s="47" t="s">
        <v>5747</v>
      </c>
      <c r="G1625" s="46" t="s">
        <v>1794</v>
      </c>
      <c r="H1625" s="48">
        <v>3</v>
      </c>
      <c r="I1625" s="49">
        <v>180.105</v>
      </c>
      <c r="J1625" s="68">
        <v>0.1</v>
      </c>
      <c r="K1625" s="49">
        <f t="shared" si="101"/>
        <v>163.73181818181817</v>
      </c>
      <c r="L1625" s="69">
        <v>0.518</v>
      </c>
      <c r="M1625" s="58">
        <f t="shared" si="103"/>
        <v>78.91873636363636</v>
      </c>
      <c r="N1625" s="54">
        <v>26.30595</v>
      </c>
      <c r="O1625" s="50" t="s">
        <v>4472</v>
      </c>
    </row>
    <row r="1626" spans="1:15" s="1" customFormat="1" ht="15.75">
      <c r="A1626" s="43">
        <v>3</v>
      </c>
      <c r="B1626" s="45" t="s">
        <v>3682</v>
      </c>
      <c r="C1626" s="55" t="s">
        <v>5748</v>
      </c>
      <c r="D1626" s="46" t="s">
        <v>3683</v>
      </c>
      <c r="E1626" s="46" t="s">
        <v>3685</v>
      </c>
      <c r="F1626" s="47" t="s">
        <v>5747</v>
      </c>
      <c r="G1626" s="46" t="s">
        <v>3664</v>
      </c>
      <c r="H1626" s="48">
        <v>20</v>
      </c>
      <c r="I1626" s="49">
        <v>1.65</v>
      </c>
      <c r="J1626" s="68">
        <v>0.1</v>
      </c>
      <c r="K1626" s="49">
        <f>SUM(I1626*100)/110</f>
        <v>1.5</v>
      </c>
      <c r="L1626" s="69">
        <v>0.5</v>
      </c>
      <c r="M1626" s="49">
        <f>SUM(K1626-(K1626*L1626))</f>
        <v>0.75</v>
      </c>
      <c r="N1626" s="51">
        <f>(M1626/H1626)</f>
        <v>0.0375</v>
      </c>
      <c r="O1626" s="50" t="s">
        <v>4472</v>
      </c>
    </row>
    <row r="1627" spans="1:15" s="1" customFormat="1" ht="15.75">
      <c r="A1627" s="43">
        <v>4</v>
      </c>
      <c r="B1627" s="45" t="s">
        <v>3682</v>
      </c>
      <c r="C1627" s="55" t="s">
        <v>5749</v>
      </c>
      <c r="D1627" s="46" t="s">
        <v>3683</v>
      </c>
      <c r="E1627" s="46" t="s">
        <v>3684</v>
      </c>
      <c r="F1627" s="47" t="s">
        <v>5747</v>
      </c>
      <c r="G1627" s="46" t="s">
        <v>3665</v>
      </c>
      <c r="H1627" s="48">
        <v>20</v>
      </c>
      <c r="I1627" s="49">
        <v>1.912</v>
      </c>
      <c r="J1627" s="68">
        <v>0.1</v>
      </c>
      <c r="K1627" s="49">
        <f t="shared" si="101"/>
        <v>1.738181818181818</v>
      </c>
      <c r="L1627" s="69">
        <v>0.5</v>
      </c>
      <c r="M1627" s="58">
        <f t="shared" si="103"/>
        <v>0.869090909090909</v>
      </c>
      <c r="N1627" s="51">
        <f t="shared" si="102"/>
        <v>0.043454545454545454</v>
      </c>
      <c r="O1627" s="50" t="s">
        <v>4472</v>
      </c>
    </row>
    <row r="1628" spans="1:15" s="1" customFormat="1" ht="31.5">
      <c r="A1628" s="43">
        <v>1178</v>
      </c>
      <c r="B1628" s="45" t="s">
        <v>4266</v>
      </c>
      <c r="C1628" s="45" t="s">
        <v>4795</v>
      </c>
      <c r="D1628" s="46" t="s">
        <v>3110</v>
      </c>
      <c r="E1628" s="46" t="s">
        <v>5048</v>
      </c>
      <c r="F1628" s="47" t="s">
        <v>5747</v>
      </c>
      <c r="G1628" s="46" t="s">
        <v>4797</v>
      </c>
      <c r="H1628" s="48">
        <v>1</v>
      </c>
      <c r="I1628" s="49">
        <v>3.5</v>
      </c>
      <c r="J1628" s="68">
        <v>0.1</v>
      </c>
      <c r="K1628" s="49">
        <f t="shared" si="101"/>
        <v>3.1818181818181817</v>
      </c>
      <c r="L1628" s="69">
        <v>0.5</v>
      </c>
      <c r="M1628" s="49">
        <v>1.59</v>
      </c>
      <c r="N1628" s="58">
        <f t="shared" si="102"/>
        <v>1.59</v>
      </c>
      <c r="O1628" s="50" t="s">
        <v>1773</v>
      </c>
    </row>
    <row r="1629" spans="1:15" s="4" customFormat="1" ht="31.5">
      <c r="A1629" s="43">
        <v>1179</v>
      </c>
      <c r="B1629" s="45" t="s">
        <v>4266</v>
      </c>
      <c r="C1629" s="45" t="s">
        <v>4796</v>
      </c>
      <c r="D1629" s="46" t="s">
        <v>3110</v>
      </c>
      <c r="E1629" s="46" t="s">
        <v>3644</v>
      </c>
      <c r="F1629" s="47" t="s">
        <v>5747</v>
      </c>
      <c r="G1629" s="46" t="s">
        <v>4798</v>
      </c>
      <c r="H1629" s="48">
        <v>1</v>
      </c>
      <c r="I1629" s="49">
        <v>10.18</v>
      </c>
      <c r="J1629" s="68">
        <v>0.1</v>
      </c>
      <c r="K1629" s="49">
        <f t="shared" si="101"/>
        <v>9.254545454545454</v>
      </c>
      <c r="L1629" s="69">
        <v>0.5659</v>
      </c>
      <c r="M1629" s="58">
        <f aca="true" t="shared" si="104" ref="M1629:M1634">SUM(K1629-(K1629*L1629))</f>
        <v>4.017398181818182</v>
      </c>
      <c r="N1629" s="58">
        <f t="shared" si="102"/>
        <v>4.017398181818182</v>
      </c>
      <c r="O1629" s="50" t="s">
        <v>1773</v>
      </c>
    </row>
    <row r="1630" spans="1:15" s="4" customFormat="1" ht="15.75">
      <c r="A1630" s="43">
        <v>950</v>
      </c>
      <c r="B1630" s="45" t="s">
        <v>3645</v>
      </c>
      <c r="C1630" s="55" t="s">
        <v>4432</v>
      </c>
      <c r="D1630" s="46" t="s">
        <v>3646</v>
      </c>
      <c r="E1630" s="46" t="s">
        <v>3647</v>
      </c>
      <c r="F1630" s="47" t="s">
        <v>5747</v>
      </c>
      <c r="G1630" s="46" t="s">
        <v>4433</v>
      </c>
      <c r="H1630" s="48">
        <v>6</v>
      </c>
      <c r="I1630" s="49">
        <v>2.068</v>
      </c>
      <c r="J1630" s="68">
        <v>0.1</v>
      </c>
      <c r="K1630" s="58">
        <f t="shared" si="101"/>
        <v>1.8800000000000001</v>
      </c>
      <c r="L1630" s="69">
        <v>0.6001</v>
      </c>
      <c r="M1630" s="58">
        <f t="shared" si="104"/>
        <v>0.7518120000000001</v>
      </c>
      <c r="N1630" s="51">
        <f t="shared" si="102"/>
        <v>0.12530200000000002</v>
      </c>
      <c r="O1630" s="50" t="s">
        <v>1771</v>
      </c>
    </row>
    <row r="1631" spans="1:15" s="4" customFormat="1" ht="15.75">
      <c r="A1631" s="43">
        <v>1250</v>
      </c>
      <c r="B1631" s="45" t="s">
        <v>4815</v>
      </c>
      <c r="C1631" s="55" t="s">
        <v>3766</v>
      </c>
      <c r="D1631" s="46" t="s">
        <v>4674</v>
      </c>
      <c r="E1631" s="46" t="s">
        <v>2079</v>
      </c>
      <c r="F1631" s="47" t="s">
        <v>5747</v>
      </c>
      <c r="G1631" s="46" t="s">
        <v>5611</v>
      </c>
      <c r="H1631" s="43">
        <v>28</v>
      </c>
      <c r="I1631" s="49">
        <v>22</v>
      </c>
      <c r="J1631" s="68">
        <v>0.1</v>
      </c>
      <c r="K1631" s="49">
        <f>SUM(I1631*100)/110</f>
        <v>20</v>
      </c>
      <c r="L1631" s="69">
        <v>0.51</v>
      </c>
      <c r="M1631" s="58">
        <f>SUM(K1631-(K1631*L1631))</f>
        <v>9.8</v>
      </c>
      <c r="N1631" s="51">
        <f>(M1631/H1631)</f>
        <v>0.35000000000000003</v>
      </c>
      <c r="O1631" s="50" t="s">
        <v>4472</v>
      </c>
    </row>
    <row r="1632" spans="1:15" s="1" customFormat="1" ht="15.75">
      <c r="A1632" s="43">
        <v>1251</v>
      </c>
      <c r="B1632" s="45" t="s">
        <v>4815</v>
      </c>
      <c r="C1632" s="55" t="s">
        <v>3767</v>
      </c>
      <c r="D1632" s="46" t="s">
        <v>4674</v>
      </c>
      <c r="E1632" s="46" t="s">
        <v>4675</v>
      </c>
      <c r="F1632" s="47" t="s">
        <v>5747</v>
      </c>
      <c r="G1632" s="46" t="s">
        <v>5612</v>
      </c>
      <c r="H1632" s="43">
        <v>28</v>
      </c>
      <c r="I1632" s="49">
        <v>27.6313</v>
      </c>
      <c r="J1632" s="68">
        <v>0.1</v>
      </c>
      <c r="K1632" s="49">
        <f t="shared" si="101"/>
        <v>25.119363636363637</v>
      </c>
      <c r="L1632" s="69">
        <v>0.53</v>
      </c>
      <c r="M1632" s="58">
        <f t="shared" si="104"/>
        <v>11.806100909090908</v>
      </c>
      <c r="N1632" s="54">
        <f t="shared" si="102"/>
        <v>0.42164646103896103</v>
      </c>
      <c r="O1632" s="50" t="s">
        <v>4472</v>
      </c>
    </row>
    <row r="1633" spans="1:15" s="4" customFormat="1" ht="15.75">
      <c r="A1633" s="43">
        <v>223</v>
      </c>
      <c r="B1633" s="44" t="s">
        <v>5399</v>
      </c>
      <c r="C1633" s="45" t="s">
        <v>4189</v>
      </c>
      <c r="D1633" s="46" t="s">
        <v>5400</v>
      </c>
      <c r="E1633" s="46" t="s">
        <v>5126</v>
      </c>
      <c r="F1633" s="46" t="s">
        <v>5747</v>
      </c>
      <c r="G1633" s="72" t="s">
        <v>4446</v>
      </c>
      <c r="H1633" s="43">
        <v>50</v>
      </c>
      <c r="I1633" s="49">
        <v>4.675</v>
      </c>
      <c r="J1633" s="68">
        <v>0.1</v>
      </c>
      <c r="K1633" s="49">
        <f>SUM(I1633*100)/110</f>
        <v>4.25</v>
      </c>
      <c r="L1633" s="69">
        <v>0.7881</v>
      </c>
      <c r="M1633" s="49">
        <f>SUM(K1633-(K1633*L1633))</f>
        <v>0.9005749999999999</v>
      </c>
      <c r="N1633" s="54">
        <f>(M1633/H1633)</f>
        <v>0.0180115</v>
      </c>
      <c r="O1633" s="50" t="s">
        <v>4472</v>
      </c>
    </row>
    <row r="1634" spans="1:15" s="4" customFormat="1" ht="15.75">
      <c r="A1634" s="43">
        <v>224</v>
      </c>
      <c r="B1634" s="44" t="s">
        <v>5399</v>
      </c>
      <c r="C1634" s="45" t="s">
        <v>4443</v>
      </c>
      <c r="D1634" s="46" t="s">
        <v>5400</v>
      </c>
      <c r="E1634" s="46" t="s">
        <v>5133</v>
      </c>
      <c r="F1634" s="46" t="s">
        <v>5747</v>
      </c>
      <c r="G1634" s="72" t="s">
        <v>4447</v>
      </c>
      <c r="H1634" s="43">
        <v>30</v>
      </c>
      <c r="I1634" s="49">
        <v>5.851</v>
      </c>
      <c r="J1634" s="68">
        <v>0.1</v>
      </c>
      <c r="K1634" s="49">
        <f t="shared" si="101"/>
        <v>5.319090909090909</v>
      </c>
      <c r="L1634" s="69">
        <v>0.7963</v>
      </c>
      <c r="M1634" s="49">
        <f t="shared" si="104"/>
        <v>1.083498818181818</v>
      </c>
      <c r="N1634" s="54">
        <f aca="true" t="shared" si="105" ref="N1634:N1640">(M1634/H1634)</f>
        <v>0.03611662727272726</v>
      </c>
      <c r="O1634" s="50" t="s">
        <v>4472</v>
      </c>
    </row>
    <row r="1635" spans="1:15" s="4" customFormat="1" ht="31.5">
      <c r="A1635" s="43">
        <v>225</v>
      </c>
      <c r="B1635" s="44" t="s">
        <v>5399</v>
      </c>
      <c r="C1635" s="45" t="s">
        <v>4444</v>
      </c>
      <c r="D1635" s="46" t="s">
        <v>5400</v>
      </c>
      <c r="E1635" s="52" t="s">
        <v>5401</v>
      </c>
      <c r="F1635" s="46" t="s">
        <v>5747</v>
      </c>
      <c r="G1635" s="124" t="s">
        <v>5532</v>
      </c>
      <c r="H1635" s="43">
        <v>30</v>
      </c>
      <c r="I1635" s="49">
        <v>4.092</v>
      </c>
      <c r="J1635" s="68">
        <v>0.1</v>
      </c>
      <c r="K1635" s="49">
        <f aca="true" t="shared" si="106" ref="K1635:K1640">SUM(I1635*100)/110</f>
        <v>3.7199999999999998</v>
      </c>
      <c r="L1635" s="69">
        <v>0.5003</v>
      </c>
      <c r="M1635" s="49">
        <f aca="true" t="shared" si="107" ref="M1635:M1640">SUM(K1635-(K1635*L1635))</f>
        <v>1.858884</v>
      </c>
      <c r="N1635" s="54">
        <v>0.06196</v>
      </c>
      <c r="O1635" s="50" t="s">
        <v>4472</v>
      </c>
    </row>
    <row r="1636" spans="1:15" s="1" customFormat="1" ht="31.5">
      <c r="A1636" s="43">
        <v>226</v>
      </c>
      <c r="B1636" s="44" t="s">
        <v>5399</v>
      </c>
      <c r="C1636" s="45" t="s">
        <v>4445</v>
      </c>
      <c r="D1636" s="46" t="s">
        <v>5400</v>
      </c>
      <c r="E1636" s="52" t="s">
        <v>2453</v>
      </c>
      <c r="F1636" s="46" t="s">
        <v>5747</v>
      </c>
      <c r="G1636" s="124" t="s">
        <v>4384</v>
      </c>
      <c r="H1636" s="43">
        <v>30</v>
      </c>
      <c r="I1636" s="49">
        <v>6.468</v>
      </c>
      <c r="J1636" s="68">
        <v>0.1</v>
      </c>
      <c r="K1636" s="49">
        <f t="shared" si="106"/>
        <v>5.88</v>
      </c>
      <c r="L1636" s="69">
        <v>0.5003</v>
      </c>
      <c r="M1636" s="58">
        <f t="shared" si="107"/>
        <v>2.9382360000000003</v>
      </c>
      <c r="N1636" s="54">
        <f t="shared" si="105"/>
        <v>0.0979412</v>
      </c>
      <c r="O1636" s="50" t="s">
        <v>4472</v>
      </c>
    </row>
    <row r="1637" spans="1:15" s="1" customFormat="1" ht="31.5">
      <c r="A1637" s="43">
        <v>1189</v>
      </c>
      <c r="B1637" s="44" t="s">
        <v>4542</v>
      </c>
      <c r="C1637" s="55" t="s">
        <v>3780</v>
      </c>
      <c r="D1637" s="46" t="s">
        <v>4543</v>
      </c>
      <c r="E1637" s="46" t="s">
        <v>4544</v>
      </c>
      <c r="F1637" s="47" t="s">
        <v>5747</v>
      </c>
      <c r="G1637" s="93" t="s">
        <v>3763</v>
      </c>
      <c r="H1637" s="43">
        <v>1</v>
      </c>
      <c r="I1637" s="49">
        <v>2.167</v>
      </c>
      <c r="J1637" s="68">
        <v>0.1</v>
      </c>
      <c r="K1637" s="49">
        <f t="shared" si="106"/>
        <v>1.97</v>
      </c>
      <c r="L1637" s="69">
        <v>0.7706</v>
      </c>
      <c r="M1637" s="49">
        <f t="shared" si="107"/>
        <v>0.45191800000000004</v>
      </c>
      <c r="N1637" s="54">
        <f t="shared" si="105"/>
        <v>0.45191800000000004</v>
      </c>
      <c r="O1637" s="50" t="s">
        <v>4472</v>
      </c>
    </row>
    <row r="1638" spans="1:15" s="4" customFormat="1" ht="31.5">
      <c r="A1638" s="43">
        <v>1190</v>
      </c>
      <c r="B1638" s="44" t="s">
        <v>4542</v>
      </c>
      <c r="C1638" s="55" t="s">
        <v>3781</v>
      </c>
      <c r="D1638" s="46" t="s">
        <v>4543</v>
      </c>
      <c r="E1638" s="46" t="s">
        <v>4545</v>
      </c>
      <c r="F1638" s="47" t="s">
        <v>5747</v>
      </c>
      <c r="G1638" s="93" t="s">
        <v>639</v>
      </c>
      <c r="H1638" s="43">
        <v>1</v>
      </c>
      <c r="I1638" s="49">
        <v>2.255</v>
      </c>
      <c r="J1638" s="68">
        <v>0.1</v>
      </c>
      <c r="K1638" s="49">
        <f t="shared" si="106"/>
        <v>2.05</v>
      </c>
      <c r="L1638" s="69">
        <v>0.7797</v>
      </c>
      <c r="M1638" s="49">
        <f t="shared" si="107"/>
        <v>0.4516150000000001</v>
      </c>
      <c r="N1638" s="54">
        <f t="shared" si="105"/>
        <v>0.4516150000000001</v>
      </c>
      <c r="O1638" s="50" t="s">
        <v>4472</v>
      </c>
    </row>
    <row r="1639" spans="1:15" s="1" customFormat="1" ht="15.75">
      <c r="A1639" s="43">
        <v>945</v>
      </c>
      <c r="B1639" s="44" t="s">
        <v>2950</v>
      </c>
      <c r="C1639" s="55" t="s">
        <v>4430</v>
      </c>
      <c r="D1639" s="46" t="s">
        <v>2951</v>
      </c>
      <c r="E1639" s="46" t="s">
        <v>3269</v>
      </c>
      <c r="F1639" s="47" t="s">
        <v>5747</v>
      </c>
      <c r="G1639" s="43" t="s">
        <v>4431</v>
      </c>
      <c r="H1639" s="43">
        <v>50</v>
      </c>
      <c r="I1639" s="49">
        <v>15.18</v>
      </c>
      <c r="J1639" s="68">
        <v>0.1</v>
      </c>
      <c r="K1639" s="49">
        <f t="shared" si="106"/>
        <v>13.8</v>
      </c>
      <c r="L1639" s="69">
        <v>0.5</v>
      </c>
      <c r="M1639" s="58">
        <f t="shared" si="107"/>
        <v>6.9</v>
      </c>
      <c r="N1639" s="51">
        <f t="shared" si="105"/>
        <v>0.138</v>
      </c>
      <c r="O1639" s="50" t="s">
        <v>4472</v>
      </c>
    </row>
    <row r="1640" spans="1:15" s="1" customFormat="1" ht="15.75">
      <c r="A1640" s="43">
        <v>388</v>
      </c>
      <c r="B1640" s="44" t="s">
        <v>5651</v>
      </c>
      <c r="C1640" s="45" t="s">
        <v>2578</v>
      </c>
      <c r="D1640" s="46" t="s">
        <v>3240</v>
      </c>
      <c r="E1640" s="46" t="s">
        <v>5652</v>
      </c>
      <c r="F1640" s="47" t="s">
        <v>5747</v>
      </c>
      <c r="G1640" s="72" t="s">
        <v>2579</v>
      </c>
      <c r="H1640" s="43">
        <v>1</v>
      </c>
      <c r="I1640" s="49">
        <v>6.57</v>
      </c>
      <c r="J1640" s="68">
        <v>0.1</v>
      </c>
      <c r="K1640" s="49">
        <f t="shared" si="106"/>
        <v>5.972727272727273</v>
      </c>
      <c r="L1640" s="69">
        <v>0.8827</v>
      </c>
      <c r="M1640" s="49">
        <f t="shared" si="107"/>
        <v>0.7006009090909089</v>
      </c>
      <c r="N1640" s="58">
        <f t="shared" si="105"/>
        <v>0.7006009090909089</v>
      </c>
      <c r="O1640" s="50" t="s">
        <v>1773</v>
      </c>
    </row>
    <row r="1641" spans="1:15" s="1" customFormat="1" ht="15.75">
      <c r="A1641" s="43">
        <v>57</v>
      </c>
      <c r="B1641" s="44" t="s">
        <v>4961</v>
      </c>
      <c r="C1641" s="45" t="s">
        <v>3876</v>
      </c>
      <c r="D1641" s="46" t="s">
        <v>4962</v>
      </c>
      <c r="E1641" s="46" t="s">
        <v>2739</v>
      </c>
      <c r="F1641" s="47" t="s">
        <v>5747</v>
      </c>
      <c r="G1641" s="47" t="s">
        <v>3877</v>
      </c>
      <c r="H1641" s="48">
        <v>1</v>
      </c>
      <c r="I1641" s="48" t="s">
        <v>5604</v>
      </c>
      <c r="J1641" s="68">
        <v>0.1</v>
      </c>
      <c r="K1641" s="48" t="s">
        <v>5604</v>
      </c>
      <c r="L1641" s="43"/>
      <c r="M1641" s="49">
        <v>230.58105</v>
      </c>
      <c r="N1641" s="54">
        <v>230.58105</v>
      </c>
      <c r="O1641" s="50" t="s">
        <v>3878</v>
      </c>
    </row>
    <row r="1642" spans="1:15" s="1" customFormat="1" ht="15.75">
      <c r="A1642" s="43">
        <v>1199</v>
      </c>
      <c r="B1642" s="44" t="s">
        <v>4823</v>
      </c>
      <c r="C1642" s="45" t="s">
        <v>163</v>
      </c>
      <c r="D1642" s="46" t="s">
        <v>2176</v>
      </c>
      <c r="E1642" s="46" t="s">
        <v>5312</v>
      </c>
      <c r="F1642" s="47" t="s">
        <v>5747</v>
      </c>
      <c r="G1642" s="67" t="s">
        <v>164</v>
      </c>
      <c r="H1642" s="60">
        <v>15</v>
      </c>
      <c r="I1642" s="49">
        <v>9.95</v>
      </c>
      <c r="J1642" s="68">
        <v>0.1</v>
      </c>
      <c r="K1642" s="49">
        <f aca="true" t="shared" si="108" ref="K1642:K1648">SUM(I1642*100)/110</f>
        <v>9.045454545454545</v>
      </c>
      <c r="L1642" s="69">
        <v>0.5</v>
      </c>
      <c r="M1642" s="49">
        <f aca="true" t="shared" si="109" ref="M1642:M1648">SUM(K1642-(K1642*L1642))</f>
        <v>4.5227272727272725</v>
      </c>
      <c r="N1642" s="54">
        <v>0.30166</v>
      </c>
      <c r="O1642" s="50" t="s">
        <v>1773</v>
      </c>
    </row>
    <row r="1643" spans="1:15" s="1" customFormat="1" ht="15.75">
      <c r="A1643" s="43">
        <v>1200</v>
      </c>
      <c r="B1643" s="44" t="s">
        <v>4823</v>
      </c>
      <c r="C1643" s="45" t="s">
        <v>2091</v>
      </c>
      <c r="D1643" s="46" t="s">
        <v>2176</v>
      </c>
      <c r="E1643" s="46" t="s">
        <v>4004</v>
      </c>
      <c r="F1643" s="47" t="s">
        <v>5747</v>
      </c>
      <c r="G1643" s="67" t="s">
        <v>2092</v>
      </c>
      <c r="H1643" s="60">
        <v>30</v>
      </c>
      <c r="I1643" s="49">
        <v>21.9558</v>
      </c>
      <c r="J1643" s="68">
        <v>0.1</v>
      </c>
      <c r="K1643" s="49">
        <f t="shared" si="108"/>
        <v>19.959818181818182</v>
      </c>
      <c r="L1643" s="69">
        <v>0.5</v>
      </c>
      <c r="M1643" s="49">
        <f t="shared" si="109"/>
        <v>9.979909090909091</v>
      </c>
      <c r="N1643" s="54">
        <f>(M1643/H1643)</f>
        <v>0.3326636363636364</v>
      </c>
      <c r="O1643" s="50" t="s">
        <v>1773</v>
      </c>
    </row>
    <row r="1644" spans="1:15" s="1" customFormat="1" ht="47.25">
      <c r="A1644" s="39" t="s">
        <v>2985</v>
      </c>
      <c r="B1644" s="39" t="s">
        <v>580</v>
      </c>
      <c r="C1644" s="39" t="s">
        <v>1930</v>
      </c>
      <c r="D1644" s="40" t="s">
        <v>1931</v>
      </c>
      <c r="E1644" s="40" t="s">
        <v>1932</v>
      </c>
      <c r="F1644" s="40" t="s">
        <v>719</v>
      </c>
      <c r="G1644" s="40" t="s">
        <v>2986</v>
      </c>
      <c r="H1644" s="41" t="s">
        <v>2800</v>
      </c>
      <c r="I1644" s="41" t="s">
        <v>2361</v>
      </c>
      <c r="J1644" s="41" t="s">
        <v>2987</v>
      </c>
      <c r="K1644" s="42" t="s">
        <v>4613</v>
      </c>
      <c r="L1644" s="39" t="s">
        <v>2988</v>
      </c>
      <c r="M1644" s="42" t="s">
        <v>2801</v>
      </c>
      <c r="N1644" s="42" t="s">
        <v>1933</v>
      </c>
      <c r="O1644" s="39" t="s">
        <v>1929</v>
      </c>
    </row>
    <row r="1645" spans="1:15" s="1" customFormat="1" ht="15.75">
      <c r="A1645" s="43">
        <v>378</v>
      </c>
      <c r="B1645" s="44" t="s">
        <v>4976</v>
      </c>
      <c r="C1645" s="45" t="s">
        <v>5379</v>
      </c>
      <c r="D1645" s="46" t="s">
        <v>4977</v>
      </c>
      <c r="E1645" s="46" t="s">
        <v>4978</v>
      </c>
      <c r="F1645" s="46" t="s">
        <v>5747</v>
      </c>
      <c r="G1645" s="72" t="s">
        <v>5040</v>
      </c>
      <c r="H1645" s="43">
        <v>1</v>
      </c>
      <c r="I1645" s="49">
        <v>94.325</v>
      </c>
      <c r="J1645" s="68">
        <v>0.1</v>
      </c>
      <c r="K1645" s="49">
        <f t="shared" si="108"/>
        <v>85.75</v>
      </c>
      <c r="L1645" s="69">
        <v>0.5</v>
      </c>
      <c r="M1645" s="58">
        <f t="shared" si="109"/>
        <v>42.875</v>
      </c>
      <c r="N1645" s="56">
        <f>(M1645/H1645)</f>
        <v>42.875</v>
      </c>
      <c r="O1645" s="50" t="s">
        <v>1771</v>
      </c>
    </row>
    <row r="1646" spans="1:15" s="1" customFormat="1" ht="31.5">
      <c r="A1646" s="43">
        <v>70</v>
      </c>
      <c r="B1646" s="44" t="s">
        <v>3445</v>
      </c>
      <c r="C1646" s="55" t="s">
        <v>5377</v>
      </c>
      <c r="D1646" s="46" t="s">
        <v>3446</v>
      </c>
      <c r="E1646" s="52" t="s">
        <v>3447</v>
      </c>
      <c r="F1646" s="47" t="s">
        <v>5747</v>
      </c>
      <c r="G1646" s="47" t="s">
        <v>5378</v>
      </c>
      <c r="H1646" s="48">
        <v>1</v>
      </c>
      <c r="I1646" s="49">
        <v>308.69</v>
      </c>
      <c r="J1646" s="68">
        <v>0.1</v>
      </c>
      <c r="K1646" s="49">
        <f t="shared" si="108"/>
        <v>280.6272727272727</v>
      </c>
      <c r="L1646" s="69">
        <v>0.5</v>
      </c>
      <c r="M1646" s="49">
        <f t="shared" si="109"/>
        <v>140.31363636363636</v>
      </c>
      <c r="N1646" s="58">
        <f>(M1646/H1646)</f>
        <v>140.31363636363636</v>
      </c>
      <c r="O1646" s="50" t="s">
        <v>1771</v>
      </c>
    </row>
    <row r="1647" spans="1:15" s="1" customFormat="1" ht="31.5">
      <c r="A1647" s="43">
        <v>354</v>
      </c>
      <c r="B1647" s="44" t="s">
        <v>5087</v>
      </c>
      <c r="C1647" s="124" t="s">
        <v>4723</v>
      </c>
      <c r="D1647" s="46" t="s">
        <v>338</v>
      </c>
      <c r="E1647" s="46" t="s">
        <v>3917</v>
      </c>
      <c r="F1647" s="226" t="s">
        <v>339</v>
      </c>
      <c r="G1647" s="72" t="s">
        <v>5778</v>
      </c>
      <c r="H1647" s="43">
        <v>1</v>
      </c>
      <c r="I1647" s="49">
        <v>24.31</v>
      </c>
      <c r="J1647" s="68">
        <v>0.1</v>
      </c>
      <c r="K1647" s="49">
        <f t="shared" si="108"/>
        <v>22.1</v>
      </c>
      <c r="L1647" s="69">
        <v>0.5</v>
      </c>
      <c r="M1647" s="49">
        <f t="shared" si="109"/>
        <v>11.05</v>
      </c>
      <c r="N1647" s="58">
        <f>(M1647/H1647)</f>
        <v>11.05</v>
      </c>
      <c r="O1647" s="50" t="s">
        <v>4472</v>
      </c>
    </row>
    <row r="1648" spans="1:15" s="1" customFormat="1" ht="32.25" thickBot="1">
      <c r="A1648" s="300">
        <v>355</v>
      </c>
      <c r="B1648" s="461" t="s">
        <v>5087</v>
      </c>
      <c r="C1648" s="299" t="s">
        <v>5777</v>
      </c>
      <c r="D1648" s="298" t="s">
        <v>5088</v>
      </c>
      <c r="E1648" s="298" t="s">
        <v>5086</v>
      </c>
      <c r="F1648" s="506" t="s">
        <v>339</v>
      </c>
      <c r="G1648" s="472" t="s">
        <v>5810</v>
      </c>
      <c r="H1648" s="300">
        <v>10</v>
      </c>
      <c r="I1648" s="466">
        <v>60.82</v>
      </c>
      <c r="J1648" s="467">
        <v>0.1</v>
      </c>
      <c r="K1648" s="466">
        <f t="shared" si="108"/>
        <v>55.29090909090909</v>
      </c>
      <c r="L1648" s="468">
        <v>0.5</v>
      </c>
      <c r="M1648" s="466">
        <f t="shared" si="109"/>
        <v>27.645454545454545</v>
      </c>
      <c r="N1648" s="471">
        <f>(M1648/H1648)</f>
        <v>2.7645454545454546</v>
      </c>
      <c r="O1648" s="305" t="s">
        <v>4472</v>
      </c>
    </row>
    <row r="1649" spans="1:15" s="1" customFormat="1" ht="26.25" thickBot="1">
      <c r="A1649" s="526" t="s">
        <v>3593</v>
      </c>
      <c r="B1649" s="527"/>
      <c r="C1649" s="527"/>
      <c r="D1649" s="527"/>
      <c r="E1649" s="527"/>
      <c r="F1649" s="527"/>
      <c r="G1649" s="527"/>
      <c r="H1649" s="527"/>
      <c r="I1649" s="527"/>
      <c r="J1649" s="527"/>
      <c r="K1649" s="527"/>
      <c r="L1649" s="527"/>
      <c r="M1649" s="527"/>
      <c r="N1649" s="527"/>
      <c r="O1649" s="528"/>
    </row>
    <row r="1650" s="1" customFormat="1" ht="15.75">
      <c r="A1650" s="91" t="s">
        <v>37</v>
      </c>
    </row>
    <row r="1651" s="1" customFormat="1" ht="23.25">
      <c r="A1651" s="185" t="s">
        <v>285</v>
      </c>
    </row>
    <row r="1652" spans="1:15" s="1" customFormat="1" ht="47.25">
      <c r="A1652" s="39" t="s">
        <v>2985</v>
      </c>
      <c r="B1652" s="39" t="s">
        <v>580</v>
      </c>
      <c r="C1652" s="39" t="s">
        <v>1930</v>
      </c>
      <c r="D1652" s="40" t="s">
        <v>1931</v>
      </c>
      <c r="E1652" s="40" t="s">
        <v>1932</v>
      </c>
      <c r="F1652" s="40" t="s">
        <v>719</v>
      </c>
      <c r="G1652" s="40" t="s">
        <v>2986</v>
      </c>
      <c r="H1652" s="41" t="s">
        <v>2800</v>
      </c>
      <c r="I1652" s="41" t="s">
        <v>2361</v>
      </c>
      <c r="J1652" s="41" t="s">
        <v>2987</v>
      </c>
      <c r="K1652" s="42" t="s">
        <v>4613</v>
      </c>
      <c r="L1652" s="39" t="s">
        <v>2988</v>
      </c>
      <c r="M1652" s="42" t="s">
        <v>2801</v>
      </c>
      <c r="N1652" s="42" t="s">
        <v>1933</v>
      </c>
      <c r="O1652" s="39" t="s">
        <v>1929</v>
      </c>
    </row>
    <row r="1653" spans="1:15" s="1" customFormat="1" ht="31.5">
      <c r="A1653" s="43">
        <v>137</v>
      </c>
      <c r="B1653" s="45" t="s">
        <v>2238</v>
      </c>
      <c r="C1653" s="55" t="s">
        <v>1297</v>
      </c>
      <c r="D1653" s="46" t="s">
        <v>1298</v>
      </c>
      <c r="E1653" s="46" t="s">
        <v>1299</v>
      </c>
      <c r="F1653" s="46" t="s">
        <v>5747</v>
      </c>
      <c r="G1653" s="46" t="s">
        <v>1300</v>
      </c>
      <c r="H1653" s="48">
        <v>100</v>
      </c>
      <c r="I1653" s="49" t="s">
        <v>5604</v>
      </c>
      <c r="J1653" s="68">
        <v>0.1</v>
      </c>
      <c r="K1653" s="49" t="s">
        <v>5604</v>
      </c>
      <c r="L1653" s="69"/>
      <c r="M1653" s="58">
        <v>100.448</v>
      </c>
      <c r="N1653" s="54">
        <v>1.00448</v>
      </c>
      <c r="O1653" s="50" t="s">
        <v>1771</v>
      </c>
    </row>
    <row r="1654" spans="1:15" s="1" customFormat="1" ht="31.5">
      <c r="A1654" s="43">
        <v>138</v>
      </c>
      <c r="B1654" s="45" t="s">
        <v>2238</v>
      </c>
      <c r="C1654" s="55" t="s">
        <v>1301</v>
      </c>
      <c r="D1654" s="46" t="s">
        <v>1298</v>
      </c>
      <c r="E1654" s="46" t="s">
        <v>1302</v>
      </c>
      <c r="F1654" s="46" t="s">
        <v>5747</v>
      </c>
      <c r="G1654" s="46" t="s">
        <v>1303</v>
      </c>
      <c r="H1654" s="48">
        <v>50</v>
      </c>
      <c r="I1654" s="49" t="s">
        <v>5604</v>
      </c>
      <c r="J1654" s="68">
        <v>0.1</v>
      </c>
      <c r="K1654" s="49" t="s">
        <v>5604</v>
      </c>
      <c r="L1654" s="69"/>
      <c r="M1654" s="58">
        <v>100.448</v>
      </c>
      <c r="N1654" s="54">
        <v>2.00896</v>
      </c>
      <c r="O1654" s="50" t="s">
        <v>1771</v>
      </c>
    </row>
    <row r="1655" spans="1:15" s="1" customFormat="1" ht="32.25" thickBot="1">
      <c r="A1655" s="300">
        <v>148</v>
      </c>
      <c r="B1655" s="462" t="s">
        <v>3650</v>
      </c>
      <c r="C1655" s="297" t="s">
        <v>1304</v>
      </c>
      <c r="D1655" s="298" t="s">
        <v>3651</v>
      </c>
      <c r="E1655" s="298" t="s">
        <v>1305</v>
      </c>
      <c r="F1655" s="298" t="s">
        <v>5747</v>
      </c>
      <c r="G1655" s="298" t="s">
        <v>1306</v>
      </c>
      <c r="H1655" s="465">
        <v>1</v>
      </c>
      <c r="I1655" s="466">
        <v>1761.923</v>
      </c>
      <c r="J1655" s="467">
        <v>0.1</v>
      </c>
      <c r="K1655" s="469">
        <f>SUM(I1655*100)/110</f>
        <v>1601.7481818181818</v>
      </c>
      <c r="L1655" s="468">
        <v>0.523</v>
      </c>
      <c r="M1655" s="469">
        <f>SUM(K1655-(K1655*L1655))</f>
        <v>764.0338827272727</v>
      </c>
      <c r="N1655" s="473">
        <v>764.03475</v>
      </c>
      <c r="O1655" s="305" t="s">
        <v>4472</v>
      </c>
    </row>
    <row r="1656" spans="1:15" s="1" customFormat="1" ht="24" thickBot="1">
      <c r="A1656" s="525" t="s">
        <v>1319</v>
      </c>
      <c r="B1656" s="523"/>
      <c r="C1656" s="523"/>
      <c r="D1656" s="523"/>
      <c r="E1656" s="523"/>
      <c r="F1656" s="523"/>
      <c r="G1656" s="523"/>
      <c r="H1656" s="523"/>
      <c r="I1656" s="523"/>
      <c r="J1656" s="523"/>
      <c r="K1656" s="523"/>
      <c r="L1656" s="523"/>
      <c r="M1656" s="523"/>
      <c r="N1656" s="523"/>
      <c r="O1656" s="503"/>
    </row>
    <row r="1657" spans="1:15" s="1" customFormat="1" ht="15.75">
      <c r="A1657" s="20" t="s">
        <v>162</v>
      </c>
      <c r="B1657" s="253"/>
      <c r="C1657" s="253"/>
      <c r="D1657" s="253"/>
      <c r="E1657" s="253"/>
      <c r="F1657" s="253"/>
      <c r="G1657" s="254"/>
      <c r="H1657" s="253"/>
      <c r="I1657" s="253"/>
      <c r="J1657" s="253"/>
      <c r="K1657" s="253"/>
      <c r="L1657" s="253"/>
      <c r="M1657" s="253"/>
      <c r="N1657" s="20"/>
      <c r="O1657" s="253"/>
    </row>
    <row r="1658" spans="1:15" s="1" customFormat="1" ht="15.75">
      <c r="A1658" s="258" t="s">
        <v>38</v>
      </c>
      <c r="B1658" s="253"/>
      <c r="C1658" s="253"/>
      <c r="D1658" s="253"/>
      <c r="E1658" s="253"/>
      <c r="F1658" s="253"/>
      <c r="G1658" s="254"/>
      <c r="H1658" s="253"/>
      <c r="I1658" s="253"/>
      <c r="J1658" s="253"/>
      <c r="K1658" s="253"/>
      <c r="L1658" s="253"/>
      <c r="M1658" s="253"/>
      <c r="N1658" s="20"/>
      <c r="O1658" s="253"/>
    </row>
    <row r="1659" spans="1:15" s="1" customFormat="1" ht="23.25">
      <c r="A1659" s="185" t="s">
        <v>284</v>
      </c>
      <c r="B1659" s="253"/>
      <c r="C1659" s="253"/>
      <c r="D1659" s="253"/>
      <c r="E1659" s="253"/>
      <c r="F1659" s="253"/>
      <c r="G1659" s="254"/>
      <c r="H1659" s="253"/>
      <c r="I1659" s="253"/>
      <c r="J1659" s="253"/>
      <c r="K1659" s="253"/>
      <c r="L1659" s="253"/>
      <c r="M1659" s="253"/>
      <c r="N1659" s="20"/>
      <c r="O1659" s="253"/>
    </row>
    <row r="1660" spans="1:15" s="1" customFormat="1" ht="47.25">
      <c r="A1660" s="129" t="s">
        <v>735</v>
      </c>
      <c r="B1660" s="129" t="s">
        <v>580</v>
      </c>
      <c r="C1660" s="129" t="s">
        <v>1930</v>
      </c>
      <c r="D1660" s="129" t="s">
        <v>1931</v>
      </c>
      <c r="E1660" s="130" t="s">
        <v>736</v>
      </c>
      <c r="F1660" s="129" t="s">
        <v>737</v>
      </c>
      <c r="G1660" s="129" t="s">
        <v>738</v>
      </c>
      <c r="H1660" s="130" t="s">
        <v>2800</v>
      </c>
      <c r="I1660" s="130" t="s">
        <v>739</v>
      </c>
      <c r="J1660" s="129" t="s">
        <v>2987</v>
      </c>
      <c r="K1660" s="130" t="s">
        <v>740</v>
      </c>
      <c r="L1660" s="129" t="s">
        <v>2988</v>
      </c>
      <c r="M1660" s="130" t="s">
        <v>741</v>
      </c>
      <c r="N1660" s="130" t="s">
        <v>742</v>
      </c>
      <c r="O1660" s="129" t="s">
        <v>1929</v>
      </c>
    </row>
    <row r="1661" spans="1:15" s="1" customFormat="1" ht="19.5">
      <c r="A1661" s="151" t="s">
        <v>1307</v>
      </c>
      <c r="B1661" s="158" t="s">
        <v>1308</v>
      </c>
      <c r="C1661" s="159" t="s">
        <v>1309</v>
      </c>
      <c r="D1661" s="158" t="s">
        <v>1310</v>
      </c>
      <c r="E1661" s="158" t="s">
        <v>1311</v>
      </c>
      <c r="F1661" s="135"/>
      <c r="G1661" s="129" t="s">
        <v>1312</v>
      </c>
      <c r="H1661" s="168">
        <v>1</v>
      </c>
      <c r="I1661" s="169">
        <v>124.74</v>
      </c>
      <c r="J1661" s="170">
        <v>0.1</v>
      </c>
      <c r="K1661" s="169">
        <v>113.4</v>
      </c>
      <c r="L1661" s="109">
        <v>0.3335</v>
      </c>
      <c r="M1661" s="108">
        <v>71.80204</v>
      </c>
      <c r="N1661" s="108">
        <v>71.80204</v>
      </c>
      <c r="O1661" s="110" t="s">
        <v>1771</v>
      </c>
    </row>
    <row r="1662" spans="1:15" s="1" customFormat="1" ht="19.5">
      <c r="A1662" s="151" t="s">
        <v>1313</v>
      </c>
      <c r="B1662" s="158" t="s">
        <v>1314</v>
      </c>
      <c r="C1662" s="159" t="s">
        <v>1315</v>
      </c>
      <c r="D1662" s="158" t="s">
        <v>1316</v>
      </c>
      <c r="E1662" s="158" t="s">
        <v>1317</v>
      </c>
      <c r="F1662" s="135"/>
      <c r="G1662" s="129" t="s">
        <v>1318</v>
      </c>
      <c r="H1662" s="168">
        <v>1</v>
      </c>
      <c r="I1662" s="169">
        <v>579.49</v>
      </c>
      <c r="J1662" s="170">
        <v>0.1</v>
      </c>
      <c r="K1662" s="169">
        <v>526.81</v>
      </c>
      <c r="L1662" s="109">
        <v>0.4001</v>
      </c>
      <c r="M1662" s="108">
        <f>SUM(K1662)-(K1662*L1662)</f>
        <v>316.03331899999995</v>
      </c>
      <c r="N1662" s="108">
        <v>316.01224</v>
      </c>
      <c r="O1662" s="110" t="s">
        <v>1771</v>
      </c>
    </row>
    <row r="1663" spans="1:15" s="1" customFormat="1" ht="20.25" thickBot="1">
      <c r="A1663" s="98"/>
      <c r="B1663" s="99"/>
      <c r="C1663" s="100"/>
      <c r="D1663" s="99"/>
      <c r="E1663" s="99"/>
      <c r="F1663" s="92"/>
      <c r="G1663" s="101"/>
      <c r="H1663" s="102"/>
      <c r="I1663" s="103"/>
      <c r="J1663" s="104"/>
      <c r="K1663" s="103"/>
      <c r="L1663" s="105"/>
      <c r="M1663" s="106"/>
      <c r="N1663" s="106"/>
      <c r="O1663" s="107"/>
    </row>
    <row r="1664" spans="1:15" s="1" customFormat="1" ht="26.25" thickBot="1">
      <c r="A1664" s="526" t="s">
        <v>1356</v>
      </c>
      <c r="B1664" s="527"/>
      <c r="C1664" s="527"/>
      <c r="D1664" s="527"/>
      <c r="E1664" s="527"/>
      <c r="F1664" s="527"/>
      <c r="G1664" s="527"/>
      <c r="H1664" s="527"/>
      <c r="I1664" s="527"/>
      <c r="J1664" s="527"/>
      <c r="K1664" s="527"/>
      <c r="L1664" s="527"/>
      <c r="M1664" s="527"/>
      <c r="N1664" s="527"/>
      <c r="O1664" s="528"/>
    </row>
    <row r="1665" spans="1:15" s="1" customFormat="1" ht="18">
      <c r="A1665" s="92" t="s">
        <v>39</v>
      </c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1:15" s="1" customFormat="1" ht="23.25">
      <c r="A1666" s="185" t="s">
        <v>286</v>
      </c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1:15" s="1" customFormat="1" ht="47.25">
      <c r="A1667" s="39" t="s">
        <v>2985</v>
      </c>
      <c r="B1667" s="39" t="s">
        <v>580</v>
      </c>
      <c r="C1667" s="39" t="s">
        <v>1930</v>
      </c>
      <c r="D1667" s="40" t="s">
        <v>1931</v>
      </c>
      <c r="E1667" s="40" t="s">
        <v>1932</v>
      </c>
      <c r="F1667" s="40" t="s">
        <v>719</v>
      </c>
      <c r="G1667" s="40" t="s">
        <v>2986</v>
      </c>
      <c r="H1667" s="41" t="s">
        <v>2800</v>
      </c>
      <c r="I1667" s="41" t="s">
        <v>2361</v>
      </c>
      <c r="J1667" s="41" t="s">
        <v>2987</v>
      </c>
      <c r="K1667" s="42" t="s">
        <v>4613</v>
      </c>
      <c r="L1667" s="39" t="s">
        <v>2988</v>
      </c>
      <c r="M1667" s="42" t="s">
        <v>2801</v>
      </c>
      <c r="N1667" s="42" t="s">
        <v>1933</v>
      </c>
      <c r="O1667" s="39" t="s">
        <v>1929</v>
      </c>
    </row>
    <row r="1668" spans="1:15" s="1" customFormat="1" ht="31.5">
      <c r="A1668" s="43">
        <v>207</v>
      </c>
      <c r="B1668" s="44" t="s">
        <v>1988</v>
      </c>
      <c r="C1668" s="55" t="s">
        <v>1357</v>
      </c>
      <c r="D1668" s="46" t="s">
        <v>1989</v>
      </c>
      <c r="E1668" s="52" t="s">
        <v>1914</v>
      </c>
      <c r="F1668" s="52" t="s">
        <v>1358</v>
      </c>
      <c r="G1668" s="52" t="s">
        <v>1359</v>
      </c>
      <c r="H1668" s="166" t="s">
        <v>380</v>
      </c>
      <c r="I1668" s="126"/>
      <c r="J1668" s="167"/>
      <c r="K1668" s="58"/>
      <c r="L1668" s="69"/>
      <c r="M1668" s="58"/>
      <c r="N1668" s="58"/>
      <c r="O1668" s="50"/>
    </row>
    <row r="1669" spans="1:15" s="1" customFormat="1" ht="31.5">
      <c r="A1669" s="43">
        <v>208</v>
      </c>
      <c r="B1669" s="44" t="s">
        <v>1988</v>
      </c>
      <c r="C1669" s="55" t="s">
        <v>1360</v>
      </c>
      <c r="D1669" s="46" t="s">
        <v>1989</v>
      </c>
      <c r="E1669" s="52" t="s">
        <v>4138</v>
      </c>
      <c r="F1669" s="52" t="s">
        <v>1358</v>
      </c>
      <c r="G1669" s="52" t="s">
        <v>1359</v>
      </c>
      <c r="H1669" s="166" t="s">
        <v>380</v>
      </c>
      <c r="I1669" s="126"/>
      <c r="J1669" s="167"/>
      <c r="K1669" s="58"/>
      <c r="L1669" s="187"/>
      <c r="M1669" s="58"/>
      <c r="N1669" s="58"/>
      <c r="O1669" s="50"/>
    </row>
    <row r="1670" spans="1:15" s="1" customFormat="1" ht="31.5">
      <c r="A1670" s="43">
        <v>209</v>
      </c>
      <c r="B1670" s="44" t="s">
        <v>1988</v>
      </c>
      <c r="C1670" s="55" t="s">
        <v>1361</v>
      </c>
      <c r="D1670" s="46" t="s">
        <v>1989</v>
      </c>
      <c r="E1670" s="46" t="s">
        <v>4427</v>
      </c>
      <c r="F1670" s="52" t="s">
        <v>1358</v>
      </c>
      <c r="G1670" s="52" t="s">
        <v>1362</v>
      </c>
      <c r="H1670" s="166" t="s">
        <v>380</v>
      </c>
      <c r="I1670" s="126"/>
      <c r="J1670" s="167"/>
      <c r="K1670" s="58"/>
      <c r="L1670" s="69"/>
      <c r="M1670" s="58"/>
      <c r="N1670" s="58"/>
      <c r="O1670" s="50"/>
    </row>
    <row r="1671" spans="1:15" s="1" customFormat="1" ht="15.75">
      <c r="A1671" s="43"/>
      <c r="B1671" s="44"/>
      <c r="C1671" s="55" t="s">
        <v>1363</v>
      </c>
      <c r="D1671" s="46"/>
      <c r="E1671" s="46"/>
      <c r="F1671" s="52"/>
      <c r="G1671" s="52"/>
      <c r="H1671" s="43"/>
      <c r="I1671" s="49"/>
      <c r="J1671" s="68"/>
      <c r="K1671" s="58"/>
      <c r="L1671" s="69"/>
      <c r="M1671" s="58"/>
      <c r="N1671" s="58"/>
      <c r="O1671" s="50"/>
    </row>
    <row r="1672" spans="1:15" s="1" customFormat="1" ht="20.25" thickBot="1">
      <c r="A1672" s="98"/>
      <c r="B1672" s="99"/>
      <c r="C1672" s="100"/>
      <c r="D1672" s="99"/>
      <c r="E1672" s="99"/>
      <c r="F1672" s="92"/>
      <c r="G1672" s="101"/>
      <c r="H1672" s="102"/>
      <c r="I1672" s="103"/>
      <c r="J1672" s="104"/>
      <c r="K1672" s="103"/>
      <c r="L1672" s="105"/>
      <c r="M1672" s="106"/>
      <c r="N1672" s="106"/>
      <c r="O1672" s="107"/>
    </row>
    <row r="1673" spans="1:15" s="1" customFormat="1" ht="26.25" thickBot="1">
      <c r="A1673" s="526" t="s">
        <v>5751</v>
      </c>
      <c r="B1673" s="527"/>
      <c r="C1673" s="527"/>
      <c r="D1673" s="527"/>
      <c r="E1673" s="527"/>
      <c r="F1673" s="527"/>
      <c r="G1673" s="527"/>
      <c r="H1673" s="527"/>
      <c r="I1673" s="527"/>
      <c r="J1673" s="527"/>
      <c r="K1673" s="527"/>
      <c r="L1673" s="527"/>
      <c r="M1673" s="527"/>
      <c r="N1673" s="527"/>
      <c r="O1673" s="528"/>
    </row>
    <row r="1674" spans="1:14" s="1" customFormat="1" ht="15.75">
      <c r="A1674" s="91" t="s">
        <v>40</v>
      </c>
      <c r="N1674" s="78"/>
    </row>
    <row r="1675" spans="1:14" s="1" customFormat="1" ht="23.25">
      <c r="A1675" s="185" t="s">
        <v>287</v>
      </c>
      <c r="N1675" s="78"/>
    </row>
    <row r="1676" spans="1:15" s="1" customFormat="1" ht="47.25">
      <c r="A1676" s="39" t="s">
        <v>2985</v>
      </c>
      <c r="B1676" s="39" t="s">
        <v>580</v>
      </c>
      <c r="C1676" s="39" t="s">
        <v>1930</v>
      </c>
      <c r="D1676" s="40" t="s">
        <v>1931</v>
      </c>
      <c r="E1676" s="40" t="s">
        <v>1932</v>
      </c>
      <c r="F1676" s="40" t="s">
        <v>4276</v>
      </c>
      <c r="G1676" s="40" t="s">
        <v>2986</v>
      </c>
      <c r="H1676" s="41" t="s">
        <v>2800</v>
      </c>
      <c r="I1676" s="41" t="s">
        <v>2361</v>
      </c>
      <c r="J1676" s="41" t="s">
        <v>2987</v>
      </c>
      <c r="K1676" s="42" t="s">
        <v>4613</v>
      </c>
      <c r="L1676" s="39" t="s">
        <v>2988</v>
      </c>
      <c r="M1676" s="42" t="s">
        <v>2801</v>
      </c>
      <c r="N1676" s="42" t="s">
        <v>1933</v>
      </c>
      <c r="O1676" s="39" t="s">
        <v>1929</v>
      </c>
    </row>
    <row r="1677" spans="1:15" s="1" customFormat="1" ht="31.5">
      <c r="A1677" s="43">
        <v>644</v>
      </c>
      <c r="B1677" s="44" t="s">
        <v>5724</v>
      </c>
      <c r="C1677" s="55" t="s">
        <v>5725</v>
      </c>
      <c r="D1677" s="52" t="s">
        <v>4534</v>
      </c>
      <c r="E1677" s="46" t="s">
        <v>2647</v>
      </c>
      <c r="F1677" s="47" t="s">
        <v>4735</v>
      </c>
      <c r="G1677" s="46" t="s">
        <v>5726</v>
      </c>
      <c r="H1677" s="48">
        <v>1</v>
      </c>
      <c r="I1677" s="49">
        <v>14.72</v>
      </c>
      <c r="J1677" s="68">
        <v>0.1</v>
      </c>
      <c r="K1677" s="58">
        <f aca="true" t="shared" si="110" ref="K1677:K1683">SUM(I1677*100)/110</f>
        <v>13.381818181818181</v>
      </c>
      <c r="L1677" s="69">
        <v>0.3665</v>
      </c>
      <c r="M1677" s="49">
        <f>SUM(K1677)-(K1677*L1677)</f>
        <v>8.477381818181819</v>
      </c>
      <c r="N1677" s="49">
        <v>8.48</v>
      </c>
      <c r="O1677" s="50" t="s">
        <v>4472</v>
      </c>
    </row>
    <row r="1678" spans="1:15" s="4" customFormat="1" ht="31.5">
      <c r="A1678" s="43">
        <v>647</v>
      </c>
      <c r="B1678" s="45" t="s">
        <v>5730</v>
      </c>
      <c r="C1678" s="45" t="s">
        <v>4287</v>
      </c>
      <c r="D1678" s="52" t="s">
        <v>2018</v>
      </c>
      <c r="E1678" s="46" t="s">
        <v>1646</v>
      </c>
      <c r="F1678" s="47" t="s">
        <v>4735</v>
      </c>
      <c r="G1678" s="46" t="s">
        <v>5731</v>
      </c>
      <c r="H1678" s="48">
        <v>1</v>
      </c>
      <c r="I1678" s="49">
        <v>14.72</v>
      </c>
      <c r="J1678" s="68">
        <v>0.1</v>
      </c>
      <c r="K1678" s="58">
        <f t="shared" si="110"/>
        <v>13.381818181818181</v>
      </c>
      <c r="L1678" s="69">
        <v>0.3665</v>
      </c>
      <c r="M1678" s="49">
        <f>SUM(K1678)-(K1678*L1678)</f>
        <v>8.477381818181819</v>
      </c>
      <c r="N1678" s="49">
        <v>8.48</v>
      </c>
      <c r="O1678" s="50" t="s">
        <v>4472</v>
      </c>
    </row>
    <row r="1679" spans="1:15" s="4" customFormat="1" ht="31.5">
      <c r="A1679" s="43">
        <v>596</v>
      </c>
      <c r="B1679" s="45" t="s">
        <v>2099</v>
      </c>
      <c r="C1679" s="55" t="s">
        <v>5722</v>
      </c>
      <c r="D1679" s="46" t="s">
        <v>2100</v>
      </c>
      <c r="E1679" s="46" t="s">
        <v>2101</v>
      </c>
      <c r="F1679" s="47" t="s">
        <v>4735</v>
      </c>
      <c r="G1679" s="46" t="s">
        <v>5723</v>
      </c>
      <c r="H1679" s="48">
        <v>1</v>
      </c>
      <c r="I1679" s="49">
        <v>25.23</v>
      </c>
      <c r="J1679" s="68">
        <v>0.1</v>
      </c>
      <c r="K1679" s="58">
        <f t="shared" si="110"/>
        <v>22.936363636363637</v>
      </c>
      <c r="L1679" s="69">
        <v>0.5</v>
      </c>
      <c r="M1679" s="49">
        <f>SUM(K1679-(K1679*L1679))</f>
        <v>11.468181818181819</v>
      </c>
      <c r="N1679" s="58">
        <f>(M1679/H1679)</f>
        <v>11.468181818181819</v>
      </c>
      <c r="O1679" s="50" t="s">
        <v>1771</v>
      </c>
    </row>
    <row r="1680" spans="1:15" s="4" customFormat="1" ht="31.5">
      <c r="A1680" s="43">
        <v>1070</v>
      </c>
      <c r="B1680" s="45" t="s">
        <v>4081</v>
      </c>
      <c r="C1680" s="55" t="s">
        <v>5732</v>
      </c>
      <c r="D1680" s="46" t="s">
        <v>1757</v>
      </c>
      <c r="E1680" s="46" t="s">
        <v>3937</v>
      </c>
      <c r="F1680" s="47" t="s">
        <v>4735</v>
      </c>
      <c r="G1680" s="46" t="s">
        <v>5733</v>
      </c>
      <c r="H1680" s="48">
        <v>90</v>
      </c>
      <c r="I1680" s="49">
        <v>16.73</v>
      </c>
      <c r="J1680" s="68">
        <v>0.1</v>
      </c>
      <c r="K1680" s="58">
        <f t="shared" si="110"/>
        <v>15.209090909090909</v>
      </c>
      <c r="L1680" s="69">
        <v>0.3334</v>
      </c>
      <c r="M1680" s="49">
        <f>SUM(K1680)-(K1680*L1680)</f>
        <v>10.138380000000002</v>
      </c>
      <c r="N1680" s="54">
        <v>0.11266</v>
      </c>
      <c r="O1680" s="50" t="s">
        <v>4472</v>
      </c>
    </row>
    <row r="1681" spans="1:15" s="4" customFormat="1" ht="31.5">
      <c r="A1681" s="43">
        <v>1071</v>
      </c>
      <c r="B1681" s="45" t="s">
        <v>4081</v>
      </c>
      <c r="C1681" s="55" t="s">
        <v>5736</v>
      </c>
      <c r="D1681" s="46" t="s">
        <v>1757</v>
      </c>
      <c r="E1681" s="46" t="s">
        <v>4473</v>
      </c>
      <c r="F1681" s="47" t="s">
        <v>4735</v>
      </c>
      <c r="G1681" s="46" t="s">
        <v>5734</v>
      </c>
      <c r="H1681" s="48">
        <v>90</v>
      </c>
      <c r="I1681" s="49">
        <v>16.73</v>
      </c>
      <c r="J1681" s="68">
        <v>0.1</v>
      </c>
      <c r="K1681" s="58">
        <f t="shared" si="110"/>
        <v>15.209090909090909</v>
      </c>
      <c r="L1681" s="69">
        <v>0.3334</v>
      </c>
      <c r="M1681" s="49">
        <f>SUM(K1681)-(K1681*L1681)</f>
        <v>10.138380000000002</v>
      </c>
      <c r="N1681" s="54">
        <v>0.11266</v>
      </c>
      <c r="O1681" s="50" t="s">
        <v>4472</v>
      </c>
    </row>
    <row r="1682" spans="1:15" s="4" customFormat="1" ht="31.5">
      <c r="A1682" s="43">
        <v>1072</v>
      </c>
      <c r="B1682" s="45" t="s">
        <v>4081</v>
      </c>
      <c r="C1682" s="55" t="s">
        <v>5737</v>
      </c>
      <c r="D1682" s="46" t="s">
        <v>1757</v>
      </c>
      <c r="E1682" s="46" t="s">
        <v>4055</v>
      </c>
      <c r="F1682" s="47" t="s">
        <v>4735</v>
      </c>
      <c r="G1682" s="46" t="s">
        <v>5735</v>
      </c>
      <c r="H1682" s="48">
        <v>90</v>
      </c>
      <c r="I1682" s="49">
        <v>16.73</v>
      </c>
      <c r="J1682" s="68">
        <v>0.1</v>
      </c>
      <c r="K1682" s="58">
        <f t="shared" si="110"/>
        <v>15.209090909090909</v>
      </c>
      <c r="L1682" s="69">
        <v>0.3334</v>
      </c>
      <c r="M1682" s="49">
        <f>SUM(K1682)-(K1682*L1682)</f>
        <v>10.138380000000002</v>
      </c>
      <c r="N1682" s="54">
        <v>0.11266</v>
      </c>
      <c r="O1682" s="50" t="s">
        <v>4472</v>
      </c>
    </row>
    <row r="1683" spans="1:15" s="4" customFormat="1" ht="32.25" thickBot="1">
      <c r="A1683" s="300">
        <v>645</v>
      </c>
      <c r="B1683" s="462" t="s">
        <v>5727</v>
      </c>
      <c r="C1683" s="297" t="s">
        <v>5728</v>
      </c>
      <c r="D1683" s="476" t="s">
        <v>4533</v>
      </c>
      <c r="E1683" s="298" t="s">
        <v>1646</v>
      </c>
      <c r="F1683" s="463" t="s">
        <v>4735</v>
      </c>
      <c r="G1683" s="298" t="s">
        <v>5729</v>
      </c>
      <c r="H1683" s="465">
        <v>1</v>
      </c>
      <c r="I1683" s="466">
        <v>14.72</v>
      </c>
      <c r="J1683" s="467">
        <v>0.1</v>
      </c>
      <c r="K1683" s="469">
        <f t="shared" si="110"/>
        <v>13.381818181818181</v>
      </c>
      <c r="L1683" s="468">
        <v>0.3665</v>
      </c>
      <c r="M1683" s="466">
        <f>SUM(K1683)-(K1683*L1683)</f>
        <v>8.477381818181819</v>
      </c>
      <c r="N1683" s="466">
        <v>8.48</v>
      </c>
      <c r="O1683" s="305" t="s">
        <v>4472</v>
      </c>
    </row>
    <row r="1684" spans="1:15" s="4" customFormat="1" ht="26.25" thickBot="1">
      <c r="A1684" s="526" t="s">
        <v>5751</v>
      </c>
      <c r="B1684" s="527"/>
      <c r="C1684" s="527"/>
      <c r="D1684" s="527"/>
      <c r="E1684" s="527"/>
      <c r="F1684" s="527"/>
      <c r="G1684" s="527"/>
      <c r="H1684" s="527"/>
      <c r="I1684" s="527"/>
      <c r="J1684" s="527"/>
      <c r="K1684" s="527"/>
      <c r="L1684" s="527"/>
      <c r="M1684" s="527"/>
      <c r="N1684" s="527"/>
      <c r="O1684" s="528"/>
    </row>
    <row r="1685" spans="1:15" s="4" customFormat="1" ht="15.75">
      <c r="A1685" s="91" t="s">
        <v>41</v>
      </c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</row>
    <row r="1686" spans="1:15" s="4" customFormat="1" ht="23.25">
      <c r="A1686" s="185" t="s">
        <v>288</v>
      </c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</row>
    <row r="1687" spans="1:15" s="4" customFormat="1" ht="47.25">
      <c r="A1687" s="39" t="s">
        <v>2985</v>
      </c>
      <c r="B1687" s="39" t="s">
        <v>580</v>
      </c>
      <c r="C1687" s="39" t="s">
        <v>1930</v>
      </c>
      <c r="D1687" s="40" t="s">
        <v>1931</v>
      </c>
      <c r="E1687" s="40" t="s">
        <v>1932</v>
      </c>
      <c r="F1687" s="40" t="s">
        <v>719</v>
      </c>
      <c r="G1687" s="40" t="s">
        <v>2986</v>
      </c>
      <c r="H1687" s="41" t="s">
        <v>2800</v>
      </c>
      <c r="I1687" s="41" t="s">
        <v>2361</v>
      </c>
      <c r="J1687" s="41" t="s">
        <v>2987</v>
      </c>
      <c r="K1687" s="42" t="s">
        <v>4613</v>
      </c>
      <c r="L1687" s="39" t="s">
        <v>2988</v>
      </c>
      <c r="M1687" s="42" t="s">
        <v>2801</v>
      </c>
      <c r="N1687" s="42" t="s">
        <v>1933</v>
      </c>
      <c r="O1687" s="39" t="s">
        <v>1929</v>
      </c>
    </row>
    <row r="1688" spans="1:15" s="4" customFormat="1" ht="31.5">
      <c r="A1688" s="43">
        <v>107</v>
      </c>
      <c r="B1688" s="44" t="s">
        <v>1320</v>
      </c>
      <c r="C1688" s="45" t="s">
        <v>1321</v>
      </c>
      <c r="D1688" s="46" t="s">
        <v>1322</v>
      </c>
      <c r="E1688" s="46" t="s">
        <v>1323</v>
      </c>
      <c r="F1688" s="46" t="s">
        <v>4735</v>
      </c>
      <c r="G1688" s="46" t="s">
        <v>1324</v>
      </c>
      <c r="H1688" s="43">
        <v>5</v>
      </c>
      <c r="I1688" s="49">
        <v>52.36</v>
      </c>
      <c r="J1688" s="68">
        <v>0.1</v>
      </c>
      <c r="K1688" s="58">
        <f>SUM(I1688*100)/110</f>
        <v>47.6</v>
      </c>
      <c r="L1688" s="69">
        <v>0.334</v>
      </c>
      <c r="M1688" s="58">
        <f>SUM(K1688-(K1688*L1688))</f>
        <v>31.7016</v>
      </c>
      <c r="N1688" s="58">
        <f>SUM(M1688/H1688)</f>
        <v>6.34032</v>
      </c>
      <c r="O1688" s="50" t="s">
        <v>4472</v>
      </c>
    </row>
    <row r="1689" spans="1:15" s="4" customFormat="1" ht="31.5">
      <c r="A1689" s="43">
        <v>108</v>
      </c>
      <c r="B1689" s="44" t="s">
        <v>5730</v>
      </c>
      <c r="C1689" s="45" t="s">
        <v>1325</v>
      </c>
      <c r="D1689" s="46" t="s">
        <v>1326</v>
      </c>
      <c r="E1689" s="46" t="s">
        <v>1327</v>
      </c>
      <c r="F1689" s="46" t="s">
        <v>4735</v>
      </c>
      <c r="G1689" s="46" t="s">
        <v>1328</v>
      </c>
      <c r="H1689" s="43">
        <v>5</v>
      </c>
      <c r="I1689" s="49">
        <v>33.42</v>
      </c>
      <c r="J1689" s="68">
        <v>0.1</v>
      </c>
      <c r="K1689" s="58">
        <f>SUM(I1689*100)/110</f>
        <v>30.381818181818183</v>
      </c>
      <c r="L1689" s="69">
        <v>0.5811</v>
      </c>
      <c r="M1689" s="58">
        <f>SUM(K1689-(K1689*L1689))</f>
        <v>12.72694363636364</v>
      </c>
      <c r="N1689" s="56">
        <f>SUM(M1689/H1689)</f>
        <v>2.545388727272728</v>
      </c>
      <c r="O1689" s="50" t="s">
        <v>4472</v>
      </c>
    </row>
    <row r="1690" spans="1:15" s="4" customFormat="1" ht="31.5">
      <c r="A1690" s="43">
        <v>109</v>
      </c>
      <c r="B1690" s="44" t="s">
        <v>5724</v>
      </c>
      <c r="C1690" s="45" t="s">
        <v>1329</v>
      </c>
      <c r="D1690" s="46" t="s">
        <v>1330</v>
      </c>
      <c r="E1690" s="46" t="s">
        <v>1331</v>
      </c>
      <c r="F1690" s="46" t="s">
        <v>4735</v>
      </c>
      <c r="G1690" s="46" t="s">
        <v>1332</v>
      </c>
      <c r="H1690" s="43">
        <v>5</v>
      </c>
      <c r="I1690" s="49">
        <v>33.42</v>
      </c>
      <c r="J1690" s="68">
        <v>0.1</v>
      </c>
      <c r="K1690" s="58">
        <f>SUM(I1690*100)/110</f>
        <v>30.381818181818183</v>
      </c>
      <c r="L1690" s="69">
        <v>0.5811</v>
      </c>
      <c r="M1690" s="58">
        <f>SUM(K1690-(K1690*L1690))</f>
        <v>12.72694363636364</v>
      </c>
      <c r="N1690" s="56">
        <f>SUM(M1690/H1690)</f>
        <v>2.545388727272728</v>
      </c>
      <c r="O1690" s="50" t="s">
        <v>4472</v>
      </c>
    </row>
    <row r="1691" spans="1:15" s="4" customFormat="1" ht="32.25" thickBot="1">
      <c r="A1691" s="300">
        <v>186</v>
      </c>
      <c r="B1691" s="462" t="s">
        <v>5544</v>
      </c>
      <c r="C1691" s="297" t="s">
        <v>1333</v>
      </c>
      <c r="D1691" s="298" t="s">
        <v>5545</v>
      </c>
      <c r="E1691" s="298" t="s">
        <v>5047</v>
      </c>
      <c r="F1691" s="298" t="s">
        <v>4735</v>
      </c>
      <c r="G1691" s="298" t="s">
        <v>1334</v>
      </c>
      <c r="H1691" s="465">
        <v>1</v>
      </c>
      <c r="I1691" s="466">
        <v>202.99</v>
      </c>
      <c r="J1691" s="467">
        <v>0.1</v>
      </c>
      <c r="K1691" s="469">
        <f>SUM(I1691*100)/110</f>
        <v>184.53636363636363</v>
      </c>
      <c r="L1691" s="468">
        <v>0.3335</v>
      </c>
      <c r="M1691" s="469">
        <f>SUM(K1691-(K1691*L1691))</f>
        <v>122.99348636363635</v>
      </c>
      <c r="N1691" s="469">
        <v>122.98</v>
      </c>
      <c r="O1691" s="305" t="s">
        <v>4472</v>
      </c>
    </row>
    <row r="1692" spans="1:15" s="4" customFormat="1" ht="24" thickBot="1">
      <c r="A1692" s="525" t="s">
        <v>1355</v>
      </c>
      <c r="B1692" s="523"/>
      <c r="C1692" s="523"/>
      <c r="D1692" s="523"/>
      <c r="E1692" s="523"/>
      <c r="F1692" s="523"/>
      <c r="G1692" s="523"/>
      <c r="H1692" s="523"/>
      <c r="I1692" s="523"/>
      <c r="J1692" s="523"/>
      <c r="K1692" s="523"/>
      <c r="L1692" s="523"/>
      <c r="M1692" s="523"/>
      <c r="N1692" s="523"/>
      <c r="O1692" s="503"/>
    </row>
    <row r="1693" spans="1:15" s="4" customFormat="1" ht="15.75">
      <c r="A1693" s="20" t="s">
        <v>42</v>
      </c>
      <c r="B1693" s="253"/>
      <c r="C1693" s="253"/>
      <c r="D1693" s="253"/>
      <c r="E1693" s="253"/>
      <c r="F1693" s="253"/>
      <c r="G1693" s="254"/>
      <c r="H1693" s="253"/>
      <c r="I1693" s="253"/>
      <c r="J1693" s="253"/>
      <c r="K1693" s="253"/>
      <c r="L1693" s="253"/>
      <c r="M1693" s="253"/>
      <c r="N1693" s="20"/>
      <c r="O1693" s="253"/>
    </row>
    <row r="1694" spans="1:15" s="4" customFormat="1" ht="23.25">
      <c r="A1694" s="185" t="s">
        <v>287</v>
      </c>
      <c r="B1694" s="253"/>
      <c r="C1694" s="253"/>
      <c r="D1694" s="253"/>
      <c r="E1694" s="253"/>
      <c r="F1694" s="253"/>
      <c r="G1694" s="254"/>
      <c r="H1694" s="253"/>
      <c r="I1694" s="253"/>
      <c r="J1694" s="253"/>
      <c r="K1694" s="253"/>
      <c r="L1694" s="253"/>
      <c r="M1694" s="253"/>
      <c r="N1694" s="20"/>
      <c r="O1694" s="253"/>
    </row>
    <row r="1695" spans="1:15" s="4" customFormat="1" ht="47.25">
      <c r="A1695" s="129" t="s">
        <v>735</v>
      </c>
      <c r="B1695" s="129" t="s">
        <v>580</v>
      </c>
      <c r="C1695" s="129" t="s">
        <v>1930</v>
      </c>
      <c r="D1695" s="129" t="s">
        <v>1931</v>
      </c>
      <c r="E1695" s="130" t="s">
        <v>736</v>
      </c>
      <c r="F1695" s="129" t="s">
        <v>737</v>
      </c>
      <c r="G1695" s="129" t="s">
        <v>738</v>
      </c>
      <c r="H1695" s="130" t="s">
        <v>2800</v>
      </c>
      <c r="I1695" s="130" t="s">
        <v>739</v>
      </c>
      <c r="J1695" s="129" t="s">
        <v>2987</v>
      </c>
      <c r="K1695" s="130" t="s">
        <v>740</v>
      </c>
      <c r="L1695" s="129" t="s">
        <v>2988</v>
      </c>
      <c r="M1695" s="130" t="s">
        <v>741</v>
      </c>
      <c r="N1695" s="130" t="s">
        <v>742</v>
      </c>
      <c r="O1695" s="129" t="s">
        <v>1929</v>
      </c>
    </row>
    <row r="1696" spans="1:15" s="4" customFormat="1" ht="19.5">
      <c r="A1696" s="151" t="s">
        <v>1335</v>
      </c>
      <c r="B1696" s="158" t="s">
        <v>1336</v>
      </c>
      <c r="C1696" s="159" t="s">
        <v>1337</v>
      </c>
      <c r="D1696" s="158" t="s">
        <v>1338</v>
      </c>
      <c r="E1696" s="158" t="s">
        <v>1339</v>
      </c>
      <c r="F1696" s="135"/>
      <c r="G1696" s="129" t="s">
        <v>1340</v>
      </c>
      <c r="H1696" s="168">
        <v>1</v>
      </c>
      <c r="I1696" s="169">
        <v>1294.94</v>
      </c>
      <c r="J1696" s="170">
        <v>0.1</v>
      </c>
      <c r="K1696" s="169">
        <v>1177.1</v>
      </c>
      <c r="L1696" s="109">
        <v>0.3335</v>
      </c>
      <c r="M1696" s="108">
        <f>SUM(K1696)-(K1696*L1696)</f>
        <v>784.5371499999999</v>
      </c>
      <c r="N1696" s="169">
        <v>784.54</v>
      </c>
      <c r="O1696" s="110" t="s">
        <v>1771</v>
      </c>
    </row>
    <row r="1697" spans="1:15" s="4" customFormat="1" ht="19.5">
      <c r="A1697" s="151" t="s">
        <v>1341</v>
      </c>
      <c r="B1697" s="158" t="s">
        <v>1342</v>
      </c>
      <c r="C1697" s="159" t="s">
        <v>1343</v>
      </c>
      <c r="D1697" s="158" t="s">
        <v>1344</v>
      </c>
      <c r="E1697" s="158" t="s">
        <v>1345</v>
      </c>
      <c r="F1697" s="135"/>
      <c r="G1697" s="129" t="s">
        <v>1346</v>
      </c>
      <c r="H1697" s="168">
        <v>5</v>
      </c>
      <c r="I1697" s="169">
        <v>52.36</v>
      </c>
      <c r="J1697" s="170">
        <v>0.1</v>
      </c>
      <c r="K1697" s="169">
        <v>47.6</v>
      </c>
      <c r="L1697" s="109">
        <v>0.334</v>
      </c>
      <c r="M1697" s="108">
        <f>SUM(K1697)-(K1697*L1697)</f>
        <v>31.7016</v>
      </c>
      <c r="N1697" s="169">
        <v>6.34</v>
      </c>
      <c r="O1697" s="110" t="s">
        <v>4472</v>
      </c>
    </row>
    <row r="1698" spans="1:15" s="4" customFormat="1" ht="19.5">
      <c r="A1698" s="151" t="s">
        <v>1347</v>
      </c>
      <c r="B1698" s="158" t="s">
        <v>1342</v>
      </c>
      <c r="C1698" s="159" t="s">
        <v>1348</v>
      </c>
      <c r="D1698" s="158" t="s">
        <v>1349</v>
      </c>
      <c r="E1698" s="158" t="s">
        <v>1345</v>
      </c>
      <c r="F1698" s="135"/>
      <c r="G1698" s="129" t="s">
        <v>1350</v>
      </c>
      <c r="H1698" s="168">
        <v>5</v>
      </c>
      <c r="I1698" s="169">
        <v>52.36</v>
      </c>
      <c r="J1698" s="170">
        <v>0.1</v>
      </c>
      <c r="K1698" s="169">
        <v>47.6</v>
      </c>
      <c r="L1698" s="109">
        <v>0.334</v>
      </c>
      <c r="M1698" s="108">
        <f>SUM(K1698)-(K1698*L1698)</f>
        <v>31.7016</v>
      </c>
      <c r="N1698" s="169">
        <v>6.34</v>
      </c>
      <c r="O1698" s="110" t="s">
        <v>4472</v>
      </c>
    </row>
    <row r="1699" spans="1:15" s="4" customFormat="1" ht="19.5">
      <c r="A1699" s="151" t="s">
        <v>1351</v>
      </c>
      <c r="B1699" s="158" t="s">
        <v>1342</v>
      </c>
      <c r="C1699" s="159" t="s">
        <v>1352</v>
      </c>
      <c r="D1699" s="158" t="s">
        <v>1353</v>
      </c>
      <c r="E1699" s="158" t="s">
        <v>1345</v>
      </c>
      <c r="F1699" s="135"/>
      <c r="G1699" s="129" t="s">
        <v>1354</v>
      </c>
      <c r="H1699" s="168">
        <v>5</v>
      </c>
      <c r="I1699" s="169">
        <v>52.36</v>
      </c>
      <c r="J1699" s="170">
        <v>0.1</v>
      </c>
      <c r="K1699" s="169">
        <v>47.6</v>
      </c>
      <c r="L1699" s="109">
        <v>0.334</v>
      </c>
      <c r="M1699" s="108">
        <f>SUM(K1699)-(K1699*L1699)</f>
        <v>31.7016</v>
      </c>
      <c r="N1699" s="169">
        <v>6.34</v>
      </c>
      <c r="O1699" s="110" t="s">
        <v>4472</v>
      </c>
    </row>
    <row r="1700" spans="1:15" s="4" customFormat="1" ht="16.5" thickBot="1">
      <c r="A1700" s="6"/>
      <c r="B1700" s="11"/>
      <c r="C1700" s="11"/>
      <c r="D1700" s="13"/>
      <c r="E1700" s="1"/>
      <c r="F1700" s="10"/>
      <c r="G1700" s="8"/>
      <c r="H1700" s="17"/>
      <c r="I1700" s="18"/>
      <c r="J1700" s="86"/>
      <c r="K1700" s="24"/>
      <c r="L1700" s="87"/>
      <c r="M1700" s="18"/>
      <c r="N1700" s="24"/>
      <c r="O1700" s="7"/>
    </row>
    <row r="1701" spans="1:15" s="4" customFormat="1" ht="26.25" thickBot="1">
      <c r="A1701" s="526" t="s">
        <v>2076</v>
      </c>
      <c r="B1701" s="527"/>
      <c r="C1701" s="527"/>
      <c r="D1701" s="527"/>
      <c r="E1701" s="527"/>
      <c r="F1701" s="527"/>
      <c r="G1701" s="527"/>
      <c r="H1701" s="527"/>
      <c r="I1701" s="527"/>
      <c r="J1701" s="527"/>
      <c r="K1701" s="527"/>
      <c r="L1701" s="527"/>
      <c r="M1701" s="527"/>
      <c r="N1701" s="527"/>
      <c r="O1701" s="528"/>
    </row>
    <row r="1702" spans="1:15" s="4" customFormat="1" ht="15.75">
      <c r="A1702" s="91" t="s">
        <v>43</v>
      </c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78"/>
      <c r="O1702" s="1"/>
    </row>
    <row r="1703" spans="1:15" s="4" customFormat="1" ht="23.25">
      <c r="A1703" s="185" t="s">
        <v>289</v>
      </c>
      <c r="B1703" s="11"/>
      <c r="C1703" s="12"/>
      <c r="D1703" s="8"/>
      <c r="E1703" s="8"/>
      <c r="F1703" s="10"/>
      <c r="G1703" s="8"/>
      <c r="H1703" s="6"/>
      <c r="I1703" s="18"/>
      <c r="J1703" s="86"/>
      <c r="K1703" s="18"/>
      <c r="L1703" s="87"/>
      <c r="M1703" s="24"/>
      <c r="N1703" s="19"/>
      <c r="O1703" s="7"/>
    </row>
    <row r="1704" spans="1:15" s="4" customFormat="1" ht="47.25">
      <c r="A1704" s="39" t="s">
        <v>2985</v>
      </c>
      <c r="B1704" s="39" t="s">
        <v>580</v>
      </c>
      <c r="C1704" s="39" t="s">
        <v>1930</v>
      </c>
      <c r="D1704" s="40" t="s">
        <v>1931</v>
      </c>
      <c r="E1704" s="40" t="s">
        <v>1932</v>
      </c>
      <c r="F1704" s="40" t="s">
        <v>4276</v>
      </c>
      <c r="G1704" s="40" t="s">
        <v>2986</v>
      </c>
      <c r="H1704" s="41" t="s">
        <v>2800</v>
      </c>
      <c r="I1704" s="41" t="s">
        <v>2361</v>
      </c>
      <c r="J1704" s="41" t="s">
        <v>2987</v>
      </c>
      <c r="K1704" s="42" t="s">
        <v>4613</v>
      </c>
      <c r="L1704" s="39" t="s">
        <v>2988</v>
      </c>
      <c r="M1704" s="42" t="s">
        <v>2801</v>
      </c>
      <c r="N1704" s="42" t="s">
        <v>1933</v>
      </c>
      <c r="O1704" s="39" t="s">
        <v>1929</v>
      </c>
    </row>
    <row r="1705" spans="1:15" s="4" customFormat="1" ht="15.75">
      <c r="A1705" s="43">
        <v>1246</v>
      </c>
      <c r="B1705" s="45" t="s">
        <v>2527</v>
      </c>
      <c r="C1705" s="55" t="s">
        <v>667</v>
      </c>
      <c r="D1705" s="46" t="s">
        <v>2528</v>
      </c>
      <c r="E1705" s="46" t="s">
        <v>4333</v>
      </c>
      <c r="F1705" s="47" t="s">
        <v>666</v>
      </c>
      <c r="G1705" s="46" t="s">
        <v>668</v>
      </c>
      <c r="H1705" s="48">
        <v>5</v>
      </c>
      <c r="I1705" s="49" t="s">
        <v>5604</v>
      </c>
      <c r="J1705" s="68">
        <v>0.1</v>
      </c>
      <c r="K1705" s="49" t="s">
        <v>5604</v>
      </c>
      <c r="L1705" s="69"/>
      <c r="M1705" s="58">
        <v>14.01</v>
      </c>
      <c r="N1705" s="51">
        <v>2.802</v>
      </c>
      <c r="O1705" s="50" t="s">
        <v>1771</v>
      </c>
    </row>
    <row r="1706" spans="1:15" ht="15.75">
      <c r="A1706" s="43">
        <v>956</v>
      </c>
      <c r="B1706" s="45" t="s">
        <v>4002</v>
      </c>
      <c r="C1706" s="55" t="s">
        <v>5095</v>
      </c>
      <c r="D1706" s="46" t="s">
        <v>4003</v>
      </c>
      <c r="E1706" s="46" t="s">
        <v>5342</v>
      </c>
      <c r="F1706" s="47" t="s">
        <v>666</v>
      </c>
      <c r="G1706" s="43" t="s">
        <v>5096</v>
      </c>
      <c r="H1706" s="43">
        <v>14</v>
      </c>
      <c r="I1706" s="49">
        <v>11.13</v>
      </c>
      <c r="J1706" s="68">
        <v>0.1</v>
      </c>
      <c r="K1706" s="58">
        <f>SUM(I1706*100)/110</f>
        <v>10.118181818181819</v>
      </c>
      <c r="L1706" s="69">
        <v>0.99972</v>
      </c>
      <c r="M1706" s="58">
        <f>SUM(K1706-(K1706*L1706))</f>
        <v>0.002833090909090785</v>
      </c>
      <c r="N1706" s="51">
        <f>(M1706/H1706)</f>
        <v>0.0002023636363636275</v>
      </c>
      <c r="O1706" s="50" t="s">
        <v>4472</v>
      </c>
    </row>
    <row r="1707" spans="1:15" ht="15.75">
      <c r="A1707" s="43">
        <v>1173</v>
      </c>
      <c r="B1707" s="44" t="s">
        <v>3955</v>
      </c>
      <c r="C1707" s="45" t="s">
        <v>669</v>
      </c>
      <c r="D1707" s="46" t="s">
        <v>3956</v>
      </c>
      <c r="E1707" s="46" t="s">
        <v>3957</v>
      </c>
      <c r="F1707" s="47" t="s">
        <v>666</v>
      </c>
      <c r="G1707" s="43" t="s">
        <v>5093</v>
      </c>
      <c r="H1707" s="43">
        <v>30</v>
      </c>
      <c r="I1707" s="49">
        <v>2.89</v>
      </c>
      <c r="J1707" s="68">
        <v>0.1</v>
      </c>
      <c r="K1707" s="49">
        <f>SUM(I1707*100)/110</f>
        <v>2.6272727272727274</v>
      </c>
      <c r="L1707" s="69">
        <v>0.8175</v>
      </c>
      <c r="M1707" s="49">
        <f>SUM(K1707-(K1707*L1707))</f>
        <v>0.4794772727272729</v>
      </c>
      <c r="N1707" s="51">
        <f>(M1707/H1707)</f>
        <v>0.015982575757575765</v>
      </c>
      <c r="O1707" s="50" t="s">
        <v>4472</v>
      </c>
    </row>
    <row r="1708" spans="1:15" ht="15.75">
      <c r="A1708" s="43">
        <v>1174</v>
      </c>
      <c r="B1708" s="44" t="s">
        <v>3955</v>
      </c>
      <c r="C1708" s="45" t="s">
        <v>5092</v>
      </c>
      <c r="D1708" s="46" t="s">
        <v>3956</v>
      </c>
      <c r="E1708" s="46" t="s">
        <v>3958</v>
      </c>
      <c r="F1708" s="47" t="s">
        <v>666</v>
      </c>
      <c r="G1708" s="43" t="s">
        <v>5094</v>
      </c>
      <c r="H1708" s="43">
        <v>30</v>
      </c>
      <c r="I1708" s="49">
        <v>4.18</v>
      </c>
      <c r="J1708" s="68">
        <v>0.1</v>
      </c>
      <c r="K1708" s="49">
        <f>SUM(I1708*100)/110</f>
        <v>3.8</v>
      </c>
      <c r="L1708" s="69">
        <v>0.8473</v>
      </c>
      <c r="M1708" s="49">
        <f>SUM(K1708-(K1708*L1708))</f>
        <v>0.5802599999999996</v>
      </c>
      <c r="N1708" s="51">
        <f>(M1708/H1708)</f>
        <v>0.019341999999999984</v>
      </c>
      <c r="O1708" s="50" t="s">
        <v>4472</v>
      </c>
    </row>
    <row r="1709" spans="1:15" ht="16.5" thickBot="1">
      <c r="A1709" s="6"/>
      <c r="B1709" s="11"/>
      <c r="C1709" s="11"/>
      <c r="D1709" s="13"/>
      <c r="E1709" s="8"/>
      <c r="F1709" s="10"/>
      <c r="G1709" s="8"/>
      <c r="H1709" s="17"/>
      <c r="I1709" s="18"/>
      <c r="J1709" s="86"/>
      <c r="K1709" s="24"/>
      <c r="L1709" s="87"/>
      <c r="M1709" s="18"/>
      <c r="N1709" s="24"/>
      <c r="O1709" s="7"/>
    </row>
    <row r="1710" spans="1:15" ht="24" thickBot="1">
      <c r="A1710" s="525" t="s">
        <v>452</v>
      </c>
      <c r="B1710" s="523"/>
      <c r="C1710" s="523"/>
      <c r="D1710" s="523"/>
      <c r="E1710" s="523"/>
      <c r="F1710" s="523"/>
      <c r="G1710" s="523"/>
      <c r="H1710" s="523"/>
      <c r="I1710" s="523"/>
      <c r="J1710" s="523"/>
      <c r="K1710" s="523"/>
      <c r="L1710" s="523"/>
      <c r="M1710" s="523"/>
      <c r="N1710" s="523"/>
      <c r="O1710" s="503"/>
    </row>
    <row r="1711" spans="1:15" s="1" customFormat="1" ht="23.25">
      <c r="A1711" s="507" t="s">
        <v>78</v>
      </c>
      <c r="B1711" s="419"/>
      <c r="C1711" s="419"/>
      <c r="D1711" s="419"/>
      <c r="E1711" s="419"/>
      <c r="F1711" s="419"/>
      <c r="G1711" s="419"/>
      <c r="H1711" s="419"/>
      <c r="I1711" s="419"/>
      <c r="J1711" s="419"/>
      <c r="K1711" s="419"/>
      <c r="L1711" s="419"/>
      <c r="M1711" s="419"/>
      <c r="N1711" s="419"/>
      <c r="O1711" s="419"/>
    </row>
    <row r="1712" spans="1:15" ht="23.25">
      <c r="A1712" s="185" t="s">
        <v>46</v>
      </c>
      <c r="B1712" s="419"/>
      <c r="C1712" s="419"/>
      <c r="D1712" s="419"/>
      <c r="E1712" s="419"/>
      <c r="F1712" s="419"/>
      <c r="G1712" s="419"/>
      <c r="H1712" s="419"/>
      <c r="I1712" s="419"/>
      <c r="J1712" s="419"/>
      <c r="K1712" s="419"/>
      <c r="L1712" s="419"/>
      <c r="M1712" s="419"/>
      <c r="N1712" s="419"/>
      <c r="O1712" s="419"/>
    </row>
    <row r="1713" spans="1:15" s="4" customFormat="1" ht="47.25">
      <c r="A1713" s="129" t="s">
        <v>735</v>
      </c>
      <c r="B1713" s="129" t="s">
        <v>580</v>
      </c>
      <c r="C1713" s="129" t="s">
        <v>1930</v>
      </c>
      <c r="D1713" s="129" t="s">
        <v>1931</v>
      </c>
      <c r="E1713" s="130" t="s">
        <v>736</v>
      </c>
      <c r="F1713" s="129" t="s">
        <v>737</v>
      </c>
      <c r="G1713" s="129" t="s">
        <v>738</v>
      </c>
      <c r="H1713" s="130" t="s">
        <v>2800</v>
      </c>
      <c r="I1713" s="130" t="s">
        <v>739</v>
      </c>
      <c r="J1713" s="129" t="s">
        <v>2987</v>
      </c>
      <c r="K1713" s="130" t="s">
        <v>740</v>
      </c>
      <c r="L1713" s="129" t="s">
        <v>2988</v>
      </c>
      <c r="M1713" s="130" t="s">
        <v>741</v>
      </c>
      <c r="N1713" s="130" t="s">
        <v>742</v>
      </c>
      <c r="O1713" s="129" t="s">
        <v>1929</v>
      </c>
    </row>
    <row r="1714" spans="1:15" s="4" customFormat="1" ht="19.5">
      <c r="A1714" s="151"/>
      <c r="B1714" s="376" t="s">
        <v>4789</v>
      </c>
      <c r="C1714" s="377" t="s">
        <v>5227</v>
      </c>
      <c r="D1714" s="378" t="s">
        <v>4790</v>
      </c>
      <c r="E1714" s="378" t="s">
        <v>407</v>
      </c>
      <c r="F1714" s="129" t="s">
        <v>408</v>
      </c>
      <c r="G1714" s="379" t="s">
        <v>409</v>
      </c>
      <c r="H1714" s="376">
        <v>1</v>
      </c>
      <c r="I1714" s="380">
        <v>363</v>
      </c>
      <c r="J1714" s="381">
        <v>0.1</v>
      </c>
      <c r="K1714" s="382">
        <f>SUM(I1714*100)/110</f>
        <v>330</v>
      </c>
      <c r="L1714" s="383">
        <v>0.4152</v>
      </c>
      <c r="M1714" s="384">
        <f>SUM(K1714)-(K1714*L1714)</f>
        <v>192.984</v>
      </c>
      <c r="N1714" s="385">
        <v>193</v>
      </c>
      <c r="O1714" s="386" t="s">
        <v>1771</v>
      </c>
    </row>
    <row r="1715" spans="1:15" s="4" customFormat="1" ht="20.25" thickBot="1">
      <c r="A1715" s="98"/>
      <c r="B1715" s="388"/>
      <c r="C1715" s="389"/>
      <c r="D1715" s="390"/>
      <c r="E1715" s="390"/>
      <c r="F1715" s="101"/>
      <c r="G1715" s="391"/>
      <c r="H1715" s="388"/>
      <c r="I1715" s="392"/>
      <c r="J1715" s="393"/>
      <c r="K1715" s="394"/>
      <c r="L1715" s="395"/>
      <c r="M1715" s="396"/>
      <c r="N1715" s="397"/>
      <c r="O1715" s="398"/>
    </row>
    <row r="1716" spans="1:15" s="4" customFormat="1" ht="26.25" thickBot="1">
      <c r="A1716" s="526" t="s">
        <v>2017</v>
      </c>
      <c r="B1716" s="527"/>
      <c r="C1716" s="527"/>
      <c r="D1716" s="527"/>
      <c r="E1716" s="527"/>
      <c r="F1716" s="527"/>
      <c r="G1716" s="527"/>
      <c r="H1716" s="527"/>
      <c r="I1716" s="527"/>
      <c r="J1716" s="527"/>
      <c r="K1716" s="527"/>
      <c r="L1716" s="527"/>
      <c r="M1716" s="527"/>
      <c r="N1716" s="527"/>
      <c r="O1716" s="528"/>
    </row>
    <row r="1717" spans="1:15" s="4" customFormat="1" ht="15.75">
      <c r="A1717" s="91" t="s">
        <v>420</v>
      </c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78"/>
      <c r="O1717" s="1"/>
    </row>
    <row r="1718" spans="1:15" s="4" customFormat="1" ht="23.25">
      <c r="A1718" s="541" t="s">
        <v>290</v>
      </c>
      <c r="B1718" s="541"/>
      <c r="C1718" s="541"/>
      <c r="D1718" s="541"/>
      <c r="E1718" s="1"/>
      <c r="F1718" s="1"/>
      <c r="G1718" s="1"/>
      <c r="H1718" s="1"/>
      <c r="I1718" s="1"/>
      <c r="J1718" s="1"/>
      <c r="K1718" s="1"/>
      <c r="L1718" s="1"/>
      <c r="M1718" s="1"/>
      <c r="N1718" s="78"/>
      <c r="O1718" s="1"/>
    </row>
    <row r="1719" spans="1:15" s="4" customFormat="1" ht="47.25">
      <c r="A1719" s="39" t="s">
        <v>2985</v>
      </c>
      <c r="B1719" s="39" t="s">
        <v>580</v>
      </c>
      <c r="C1719" s="39" t="s">
        <v>1930</v>
      </c>
      <c r="D1719" s="40" t="s">
        <v>1931</v>
      </c>
      <c r="E1719" s="40" t="s">
        <v>1932</v>
      </c>
      <c r="F1719" s="40" t="s">
        <v>4276</v>
      </c>
      <c r="G1719" s="40" t="s">
        <v>2986</v>
      </c>
      <c r="H1719" s="41" t="s">
        <v>2800</v>
      </c>
      <c r="I1719" s="41" t="s">
        <v>2361</v>
      </c>
      <c r="J1719" s="41" t="s">
        <v>2987</v>
      </c>
      <c r="K1719" s="42" t="s">
        <v>4613</v>
      </c>
      <c r="L1719" s="39" t="s">
        <v>2988</v>
      </c>
      <c r="M1719" s="42" t="s">
        <v>2801</v>
      </c>
      <c r="N1719" s="42" t="s">
        <v>1933</v>
      </c>
      <c r="O1719" s="39" t="s">
        <v>1929</v>
      </c>
    </row>
    <row r="1720" spans="1:15" s="4" customFormat="1" ht="15.75">
      <c r="A1720" s="43">
        <v>422</v>
      </c>
      <c r="B1720" s="44" t="s">
        <v>4222</v>
      </c>
      <c r="C1720" s="55" t="s">
        <v>4130</v>
      </c>
      <c r="D1720" s="46" t="s">
        <v>4223</v>
      </c>
      <c r="E1720" s="46" t="s">
        <v>4568</v>
      </c>
      <c r="F1720" s="47" t="s">
        <v>5613</v>
      </c>
      <c r="G1720" s="47" t="s">
        <v>4134</v>
      </c>
      <c r="H1720" s="43">
        <v>1</v>
      </c>
      <c r="I1720" s="49">
        <v>19.54974</v>
      </c>
      <c r="J1720" s="68">
        <v>0.1</v>
      </c>
      <c r="K1720" s="58">
        <f aca="true" t="shared" si="111" ref="K1720:K1731">SUM(I1720*100)/110</f>
        <v>17.77249090909091</v>
      </c>
      <c r="L1720" s="69">
        <v>0.5277</v>
      </c>
      <c r="M1720" s="49">
        <f aca="true" t="shared" si="112" ref="M1720:M1728">SUM(K1720-(K1720*L1720))</f>
        <v>8.393947456363637</v>
      </c>
      <c r="N1720" s="54">
        <f aca="true" t="shared" si="113" ref="N1720:N1731">(M1720/H1720)</f>
        <v>8.393947456363637</v>
      </c>
      <c r="O1720" s="50" t="s">
        <v>1771</v>
      </c>
    </row>
    <row r="1721" spans="1:15" s="4" customFormat="1" ht="15.75">
      <c r="A1721" s="43">
        <v>423</v>
      </c>
      <c r="B1721" s="44" t="s">
        <v>4222</v>
      </c>
      <c r="C1721" s="55" t="s">
        <v>4131</v>
      </c>
      <c r="D1721" s="46" t="s">
        <v>4223</v>
      </c>
      <c r="E1721" s="46" t="s">
        <v>4009</v>
      </c>
      <c r="F1721" s="47" t="s">
        <v>5613</v>
      </c>
      <c r="G1721" s="47" t="s">
        <v>5630</v>
      </c>
      <c r="H1721" s="48">
        <v>1</v>
      </c>
      <c r="I1721" s="49">
        <v>99.48309</v>
      </c>
      <c r="J1721" s="68">
        <v>0.1</v>
      </c>
      <c r="K1721" s="58">
        <f t="shared" si="111"/>
        <v>90.43917272727273</v>
      </c>
      <c r="L1721" s="69">
        <v>0.531</v>
      </c>
      <c r="M1721" s="49">
        <f t="shared" si="112"/>
        <v>42.41597200909091</v>
      </c>
      <c r="N1721" s="54">
        <f t="shared" si="113"/>
        <v>42.41597200909091</v>
      </c>
      <c r="O1721" s="50" t="s">
        <v>1771</v>
      </c>
    </row>
    <row r="1722" spans="1:15" s="4" customFormat="1" ht="31.5">
      <c r="A1722" s="43">
        <v>424</v>
      </c>
      <c r="B1722" s="44" t="s">
        <v>4222</v>
      </c>
      <c r="C1722" s="55" t="s">
        <v>4132</v>
      </c>
      <c r="D1722" s="46" t="s">
        <v>4223</v>
      </c>
      <c r="E1722" s="46" t="s">
        <v>4010</v>
      </c>
      <c r="F1722" s="47" t="s">
        <v>5613</v>
      </c>
      <c r="G1722" s="47" t="s">
        <v>5631</v>
      </c>
      <c r="H1722" s="48">
        <v>1</v>
      </c>
      <c r="I1722" s="49">
        <v>28.9938</v>
      </c>
      <c r="J1722" s="68">
        <v>0.1</v>
      </c>
      <c r="K1722" s="58">
        <f t="shared" si="111"/>
        <v>26.358</v>
      </c>
      <c r="L1722" s="69">
        <v>0.7135</v>
      </c>
      <c r="M1722" s="49">
        <f t="shared" si="112"/>
        <v>7.551566999999999</v>
      </c>
      <c r="N1722" s="54">
        <f t="shared" si="113"/>
        <v>7.551566999999999</v>
      </c>
      <c r="O1722" s="50" t="s">
        <v>1771</v>
      </c>
    </row>
    <row r="1723" spans="1:15" s="4" customFormat="1" ht="31.5">
      <c r="A1723" s="43">
        <v>425</v>
      </c>
      <c r="B1723" s="44" t="s">
        <v>4222</v>
      </c>
      <c r="C1723" s="55" t="s">
        <v>4133</v>
      </c>
      <c r="D1723" s="46" t="s">
        <v>4223</v>
      </c>
      <c r="E1723" s="46" t="s">
        <v>3247</v>
      </c>
      <c r="F1723" s="47" t="s">
        <v>5613</v>
      </c>
      <c r="G1723" s="47" t="s">
        <v>5146</v>
      </c>
      <c r="H1723" s="48">
        <v>1</v>
      </c>
      <c r="I1723" s="49">
        <v>119.5029</v>
      </c>
      <c r="J1723" s="68">
        <v>0.1</v>
      </c>
      <c r="K1723" s="58">
        <f t="shared" si="111"/>
        <v>108.639</v>
      </c>
      <c r="L1723" s="69">
        <v>0.6987</v>
      </c>
      <c r="M1723" s="49">
        <f t="shared" si="112"/>
        <v>32.7329307</v>
      </c>
      <c r="N1723" s="54">
        <f t="shared" si="113"/>
        <v>32.7329307</v>
      </c>
      <c r="O1723" s="50" t="s">
        <v>1771</v>
      </c>
    </row>
    <row r="1724" spans="1:15" s="4" customFormat="1" ht="15.75">
      <c r="A1724" s="43">
        <v>110</v>
      </c>
      <c r="B1724" s="45" t="s">
        <v>1645</v>
      </c>
      <c r="C1724" s="55" t="s">
        <v>4486</v>
      </c>
      <c r="D1724" s="46" t="s">
        <v>4280</v>
      </c>
      <c r="E1724" s="46" t="s">
        <v>5016</v>
      </c>
      <c r="F1724" s="47" t="s">
        <v>5613</v>
      </c>
      <c r="G1724" s="47" t="s">
        <v>4488</v>
      </c>
      <c r="H1724" s="48">
        <v>12</v>
      </c>
      <c r="I1724" s="49">
        <v>3.049</v>
      </c>
      <c r="J1724" s="68">
        <v>0.1</v>
      </c>
      <c r="K1724" s="49">
        <f>SUM(I1724*100)/110</f>
        <v>2.7718181818181815</v>
      </c>
      <c r="L1724" s="69">
        <v>0.8996</v>
      </c>
      <c r="M1724" s="58">
        <f t="shared" si="112"/>
        <v>0.2782905454545457</v>
      </c>
      <c r="N1724" s="54">
        <f>(M1724/H1724)</f>
        <v>0.023190878787878805</v>
      </c>
      <c r="O1724" s="50" t="s">
        <v>4472</v>
      </c>
    </row>
    <row r="1725" spans="1:15" s="4" customFormat="1" ht="15.75">
      <c r="A1725" s="43">
        <v>111</v>
      </c>
      <c r="B1725" s="45" t="s">
        <v>1645</v>
      </c>
      <c r="C1725" s="55" t="s">
        <v>4487</v>
      </c>
      <c r="D1725" s="46" t="s">
        <v>4280</v>
      </c>
      <c r="E1725" s="46" t="s">
        <v>4512</v>
      </c>
      <c r="F1725" s="47" t="s">
        <v>5613</v>
      </c>
      <c r="G1725" s="47" t="s">
        <v>4489</v>
      </c>
      <c r="H1725" s="48">
        <v>12</v>
      </c>
      <c r="I1725" s="49">
        <v>4.732</v>
      </c>
      <c r="J1725" s="68">
        <v>0.1</v>
      </c>
      <c r="K1725" s="49">
        <f t="shared" si="111"/>
        <v>4.301818181818183</v>
      </c>
      <c r="L1725" s="69">
        <v>0.9094</v>
      </c>
      <c r="M1725" s="58">
        <f t="shared" si="112"/>
        <v>0.38974472727272724</v>
      </c>
      <c r="N1725" s="54">
        <f t="shared" si="113"/>
        <v>0.03247872727272727</v>
      </c>
      <c r="O1725" s="50" t="s">
        <v>4472</v>
      </c>
    </row>
    <row r="1726" spans="1:15" s="4" customFormat="1" ht="15.75">
      <c r="A1726" s="43">
        <v>112</v>
      </c>
      <c r="B1726" s="45" t="s">
        <v>1645</v>
      </c>
      <c r="C1726" s="55" t="s">
        <v>4491</v>
      </c>
      <c r="D1726" s="46" t="s">
        <v>4280</v>
      </c>
      <c r="E1726" s="46" t="s">
        <v>1871</v>
      </c>
      <c r="F1726" s="47" t="s">
        <v>5613</v>
      </c>
      <c r="G1726" s="47" t="s">
        <v>4490</v>
      </c>
      <c r="H1726" s="43">
        <v>1</v>
      </c>
      <c r="I1726" s="49">
        <v>1.3103</v>
      </c>
      <c r="J1726" s="68">
        <v>0.1</v>
      </c>
      <c r="K1726" s="49">
        <f t="shared" si="111"/>
        <v>1.1911818181818181</v>
      </c>
      <c r="L1726" s="69">
        <v>0.909</v>
      </c>
      <c r="M1726" s="49">
        <f t="shared" si="112"/>
        <v>0.10839754545454539</v>
      </c>
      <c r="N1726" s="51">
        <f t="shared" si="113"/>
        <v>0.10839754545454539</v>
      </c>
      <c r="O1726" s="50" t="s">
        <v>4472</v>
      </c>
    </row>
    <row r="1727" spans="1:15" s="4" customFormat="1" ht="15.75">
      <c r="A1727" s="43">
        <v>113</v>
      </c>
      <c r="B1727" s="45" t="s">
        <v>1645</v>
      </c>
      <c r="C1727" s="55" t="s">
        <v>4492</v>
      </c>
      <c r="D1727" s="46" t="s">
        <v>4280</v>
      </c>
      <c r="E1727" s="46" t="s">
        <v>2362</v>
      </c>
      <c r="F1727" s="47" t="s">
        <v>5613</v>
      </c>
      <c r="G1727" s="47" t="s">
        <v>4062</v>
      </c>
      <c r="H1727" s="48">
        <v>1</v>
      </c>
      <c r="I1727" s="49">
        <v>1.8607</v>
      </c>
      <c r="J1727" s="68">
        <v>0.1</v>
      </c>
      <c r="K1727" s="49">
        <f t="shared" si="111"/>
        <v>1.6915454545454545</v>
      </c>
      <c r="L1727" s="69">
        <v>0.8995</v>
      </c>
      <c r="M1727" s="49">
        <f t="shared" si="112"/>
        <v>0.17000031818181816</v>
      </c>
      <c r="N1727" s="58">
        <f t="shared" si="113"/>
        <v>0.17000031818181816</v>
      </c>
      <c r="O1727" s="50" t="s">
        <v>4472</v>
      </c>
    </row>
    <row r="1728" spans="1:15" s="4" customFormat="1" ht="15.75">
      <c r="A1728" s="43">
        <v>281</v>
      </c>
      <c r="B1728" s="44" t="s">
        <v>3755</v>
      </c>
      <c r="C1728" s="55" t="s">
        <v>5675</v>
      </c>
      <c r="D1728" s="46" t="s">
        <v>3756</v>
      </c>
      <c r="E1728" s="46" t="s">
        <v>595</v>
      </c>
      <c r="F1728" s="47" t="s">
        <v>5613</v>
      </c>
      <c r="G1728" s="47" t="s">
        <v>5676</v>
      </c>
      <c r="H1728" s="48">
        <v>1</v>
      </c>
      <c r="I1728" s="49">
        <v>4.79921</v>
      </c>
      <c r="J1728" s="68">
        <v>0.1</v>
      </c>
      <c r="K1728" s="49">
        <f t="shared" si="111"/>
        <v>4.362918181818182</v>
      </c>
      <c r="L1728" s="69">
        <v>0.8281</v>
      </c>
      <c r="M1728" s="49">
        <f t="shared" si="112"/>
        <v>0.749985635454546</v>
      </c>
      <c r="N1728" s="54">
        <f t="shared" si="113"/>
        <v>0.749985635454546</v>
      </c>
      <c r="O1728" s="50" t="s">
        <v>4472</v>
      </c>
    </row>
    <row r="1729" spans="1:15" s="4" customFormat="1" ht="15.75">
      <c r="A1729" s="43">
        <v>390</v>
      </c>
      <c r="B1729" s="44" t="s">
        <v>2836</v>
      </c>
      <c r="C1729" s="55" t="s">
        <v>2011</v>
      </c>
      <c r="D1729" s="46" t="s">
        <v>5406</v>
      </c>
      <c r="E1729" s="46" t="s">
        <v>5407</v>
      </c>
      <c r="F1729" s="47" t="s">
        <v>5613</v>
      </c>
      <c r="G1729" s="47" t="s">
        <v>2012</v>
      </c>
      <c r="H1729" s="48">
        <v>30</v>
      </c>
      <c r="I1729" s="125">
        <v>12.271</v>
      </c>
      <c r="J1729" s="68">
        <v>0.1</v>
      </c>
      <c r="K1729" s="49">
        <f t="shared" si="111"/>
        <v>11.155454545454546</v>
      </c>
      <c r="L1729" s="69">
        <v>0.52</v>
      </c>
      <c r="M1729" s="49">
        <f>SUM(K1729-(K1729*L1729))</f>
        <v>5.354618181818182</v>
      </c>
      <c r="N1729" s="54">
        <f t="shared" si="113"/>
        <v>0.17848727272727274</v>
      </c>
      <c r="O1729" s="50" t="s">
        <v>4472</v>
      </c>
    </row>
    <row r="1730" spans="1:15" s="4" customFormat="1" ht="15.75">
      <c r="A1730" s="43">
        <v>504</v>
      </c>
      <c r="B1730" s="44" t="s">
        <v>4736</v>
      </c>
      <c r="C1730" s="55" t="s">
        <v>5261</v>
      </c>
      <c r="D1730" s="46" t="s">
        <v>5395</v>
      </c>
      <c r="E1730" s="46" t="s">
        <v>540</v>
      </c>
      <c r="F1730" s="46" t="s">
        <v>5613</v>
      </c>
      <c r="G1730" s="72" t="s">
        <v>3484</v>
      </c>
      <c r="H1730" s="43">
        <v>5</v>
      </c>
      <c r="I1730" s="49">
        <v>29.9194</v>
      </c>
      <c r="J1730" s="68">
        <v>0.1</v>
      </c>
      <c r="K1730" s="58">
        <f t="shared" si="111"/>
        <v>27.199454545454547</v>
      </c>
      <c r="L1730" s="69">
        <v>0.55</v>
      </c>
      <c r="M1730" s="49">
        <f>SUM(K1730-(K1730*L1730))</f>
        <v>12.239754545454545</v>
      </c>
      <c r="N1730" s="54">
        <f t="shared" si="113"/>
        <v>2.447950909090909</v>
      </c>
      <c r="O1730" s="50" t="s">
        <v>1771</v>
      </c>
    </row>
    <row r="1731" spans="1:15" s="4" customFormat="1" ht="15.75">
      <c r="A1731" s="43">
        <v>421</v>
      </c>
      <c r="B1731" s="45" t="s">
        <v>5663</v>
      </c>
      <c r="C1731" s="45" t="s">
        <v>4128</v>
      </c>
      <c r="D1731" s="46" t="s">
        <v>5664</v>
      </c>
      <c r="E1731" s="46" t="s">
        <v>5665</v>
      </c>
      <c r="F1731" s="47" t="s">
        <v>5613</v>
      </c>
      <c r="G1731" s="47" t="s">
        <v>4129</v>
      </c>
      <c r="H1731" s="48">
        <v>10</v>
      </c>
      <c r="I1731" s="49">
        <v>3.9601</v>
      </c>
      <c r="J1731" s="68">
        <v>0.1</v>
      </c>
      <c r="K1731" s="58">
        <f t="shared" si="111"/>
        <v>3.600090909090909</v>
      </c>
      <c r="L1731" s="69">
        <v>0.6001</v>
      </c>
      <c r="M1731" s="49">
        <f>SUM(K1731-(K1731*L1731))</f>
        <v>1.4396763545454547</v>
      </c>
      <c r="N1731" s="54">
        <f t="shared" si="113"/>
        <v>0.14396763545454547</v>
      </c>
      <c r="O1731" s="50" t="s">
        <v>4472</v>
      </c>
    </row>
    <row r="1732" spans="1:15" s="4" customFormat="1" ht="15.75">
      <c r="A1732" s="43">
        <v>678</v>
      </c>
      <c r="B1732" s="44" t="s">
        <v>1751</v>
      </c>
      <c r="C1732" s="55" t="s">
        <v>2894</v>
      </c>
      <c r="D1732" s="46" t="s">
        <v>1752</v>
      </c>
      <c r="E1732" s="46" t="s">
        <v>1753</v>
      </c>
      <c r="F1732" s="47" t="s">
        <v>5613</v>
      </c>
      <c r="G1732" s="47" t="s">
        <v>2896</v>
      </c>
      <c r="H1732" s="48">
        <v>1</v>
      </c>
      <c r="I1732" s="49" t="s">
        <v>5604</v>
      </c>
      <c r="J1732" s="68">
        <v>0.1</v>
      </c>
      <c r="K1732" s="49" t="s">
        <v>5604</v>
      </c>
      <c r="L1732" s="69"/>
      <c r="M1732" s="49">
        <v>40.96011</v>
      </c>
      <c r="N1732" s="54">
        <v>40.96011</v>
      </c>
      <c r="O1732" s="50" t="s">
        <v>1771</v>
      </c>
    </row>
    <row r="1733" spans="1:15" s="4" customFormat="1" ht="15.75">
      <c r="A1733" s="43">
        <v>679</v>
      </c>
      <c r="B1733" s="44" t="s">
        <v>1751</v>
      </c>
      <c r="C1733" s="55" t="s">
        <v>2895</v>
      </c>
      <c r="D1733" s="46" t="s">
        <v>1752</v>
      </c>
      <c r="E1733" s="46" t="s">
        <v>2867</v>
      </c>
      <c r="F1733" s="47" t="s">
        <v>5613</v>
      </c>
      <c r="G1733" s="47" t="s">
        <v>3831</v>
      </c>
      <c r="H1733" s="48">
        <v>1</v>
      </c>
      <c r="I1733" s="49" t="s">
        <v>5604</v>
      </c>
      <c r="J1733" s="68">
        <v>0.1</v>
      </c>
      <c r="K1733" s="49" t="s">
        <v>5604</v>
      </c>
      <c r="L1733" s="69"/>
      <c r="M1733" s="49">
        <v>100.13291</v>
      </c>
      <c r="N1733" s="54">
        <v>100.13291</v>
      </c>
      <c r="O1733" s="50" t="s">
        <v>1771</v>
      </c>
    </row>
    <row r="1734" spans="1:15" s="4" customFormat="1" ht="15.75">
      <c r="A1734" s="43">
        <v>230</v>
      </c>
      <c r="B1734" s="44" t="s">
        <v>1745</v>
      </c>
      <c r="C1734" s="55" t="s">
        <v>3843</v>
      </c>
      <c r="D1734" s="46" t="s">
        <v>1746</v>
      </c>
      <c r="E1734" s="46" t="s">
        <v>5678</v>
      </c>
      <c r="F1734" s="47" t="s">
        <v>5613</v>
      </c>
      <c r="G1734" s="47" t="s">
        <v>3518</v>
      </c>
      <c r="H1734" s="43">
        <v>1</v>
      </c>
      <c r="I1734" s="49">
        <v>30.5206</v>
      </c>
      <c r="J1734" s="68">
        <v>0.1</v>
      </c>
      <c r="K1734" s="49">
        <f>SUM(I1734*100)/110</f>
        <v>27.746000000000002</v>
      </c>
      <c r="L1734" s="69">
        <v>0.925</v>
      </c>
      <c r="M1734" s="58">
        <f aca="true" t="shared" si="114" ref="M1734:M1740">SUM(K1734-(K1734*L1734))</f>
        <v>2.080949999999998</v>
      </c>
      <c r="N1734" s="54">
        <f>(M1734/H1734)</f>
        <v>2.080949999999998</v>
      </c>
      <c r="O1734" s="50" t="s">
        <v>4472</v>
      </c>
    </row>
    <row r="1735" spans="1:15" s="1" customFormat="1" ht="15.75">
      <c r="A1735" s="43">
        <v>231</v>
      </c>
      <c r="B1735" s="44" t="s">
        <v>1745</v>
      </c>
      <c r="C1735" s="55" t="s">
        <v>3844</v>
      </c>
      <c r="D1735" s="46" t="s">
        <v>1746</v>
      </c>
      <c r="E1735" s="46" t="s">
        <v>5679</v>
      </c>
      <c r="F1735" s="47" t="s">
        <v>5613</v>
      </c>
      <c r="G1735" s="47" t="s">
        <v>3519</v>
      </c>
      <c r="H1735" s="43">
        <v>1</v>
      </c>
      <c r="I1735" s="49">
        <v>98.3125</v>
      </c>
      <c r="J1735" s="68">
        <v>0.1</v>
      </c>
      <c r="K1735" s="49">
        <f aca="true" t="shared" si="115" ref="K1735:K1740">SUM(I1735*100)/110</f>
        <v>89.375</v>
      </c>
      <c r="L1735" s="69">
        <v>0.9291</v>
      </c>
      <c r="M1735" s="49">
        <f t="shared" si="114"/>
        <v>6.3366874999999965</v>
      </c>
      <c r="N1735" s="54">
        <f aca="true" t="shared" si="116" ref="N1735:N1740">(M1735/H1735)</f>
        <v>6.3366874999999965</v>
      </c>
      <c r="O1735" s="50" t="s">
        <v>4472</v>
      </c>
    </row>
    <row r="1736" spans="1:15" s="1" customFormat="1" ht="15.75">
      <c r="A1736" s="43">
        <v>419</v>
      </c>
      <c r="B1736" s="45" t="s">
        <v>2523</v>
      </c>
      <c r="C1736" s="55" t="s">
        <v>4124</v>
      </c>
      <c r="D1736" s="46" t="s">
        <v>2524</v>
      </c>
      <c r="E1736" s="46" t="s">
        <v>2525</v>
      </c>
      <c r="F1736" s="47" t="s">
        <v>5613</v>
      </c>
      <c r="G1736" s="47" t="s">
        <v>4126</v>
      </c>
      <c r="H1736" s="48">
        <v>30</v>
      </c>
      <c r="I1736" s="49">
        <v>12.511</v>
      </c>
      <c r="J1736" s="68">
        <v>0.1</v>
      </c>
      <c r="K1736" s="58">
        <f>SUM(I1736*100)/110</f>
        <v>11.373636363636363</v>
      </c>
      <c r="L1736" s="69">
        <v>0.5802</v>
      </c>
      <c r="M1736" s="49">
        <f t="shared" si="114"/>
        <v>4.774652545454544</v>
      </c>
      <c r="N1736" s="54">
        <v>0.1547</v>
      </c>
      <c r="O1736" s="50" t="s">
        <v>4472</v>
      </c>
    </row>
    <row r="1737" spans="1:15" s="1" customFormat="1" ht="15.75">
      <c r="A1737" s="43">
        <v>420</v>
      </c>
      <c r="B1737" s="45" t="s">
        <v>2523</v>
      </c>
      <c r="C1737" s="55" t="s">
        <v>4125</v>
      </c>
      <c r="D1737" s="46" t="s">
        <v>2524</v>
      </c>
      <c r="E1737" s="46" t="s">
        <v>2526</v>
      </c>
      <c r="F1737" s="47" t="s">
        <v>5613</v>
      </c>
      <c r="G1737" s="47" t="s">
        <v>4127</v>
      </c>
      <c r="H1737" s="48">
        <v>20</v>
      </c>
      <c r="I1737" s="49">
        <v>11.6195</v>
      </c>
      <c r="J1737" s="68">
        <v>0.1</v>
      </c>
      <c r="K1737" s="58">
        <f t="shared" si="115"/>
        <v>10.56318181818182</v>
      </c>
      <c r="L1737" s="69">
        <v>0.58</v>
      </c>
      <c r="M1737" s="49">
        <f t="shared" si="114"/>
        <v>4.436536363636365</v>
      </c>
      <c r="N1737" s="54">
        <v>0.21419</v>
      </c>
      <c r="O1737" s="50" t="s">
        <v>4472</v>
      </c>
    </row>
    <row r="1738" spans="1:15" s="4" customFormat="1" ht="15.75">
      <c r="A1738" s="43">
        <v>85</v>
      </c>
      <c r="B1738" s="45" t="s">
        <v>5194</v>
      </c>
      <c r="C1738" s="45" t="s">
        <v>5381</v>
      </c>
      <c r="D1738" s="46" t="s">
        <v>5195</v>
      </c>
      <c r="E1738" s="46" t="s">
        <v>5196</v>
      </c>
      <c r="F1738" s="47" t="s">
        <v>5613</v>
      </c>
      <c r="G1738" s="47" t="s">
        <v>5387</v>
      </c>
      <c r="H1738" s="48">
        <v>5</v>
      </c>
      <c r="I1738" s="49">
        <v>86.6885</v>
      </c>
      <c r="J1738" s="68">
        <v>0.1</v>
      </c>
      <c r="K1738" s="49">
        <f>SUM(I1738*100)/110</f>
        <v>78.80772727272728</v>
      </c>
      <c r="L1738" s="69">
        <v>0.7551</v>
      </c>
      <c r="M1738" s="49">
        <f t="shared" si="114"/>
        <v>19.30001240909091</v>
      </c>
      <c r="N1738" s="51">
        <f>(M1738/H1738)</f>
        <v>3.8600024818181824</v>
      </c>
      <c r="O1738" s="50" t="s">
        <v>1773</v>
      </c>
    </row>
    <row r="1739" spans="1:15" s="4" customFormat="1" ht="15.75">
      <c r="A1739" s="43">
        <v>86</v>
      </c>
      <c r="B1739" s="45" t="s">
        <v>4729</v>
      </c>
      <c r="C1739" s="55" t="s">
        <v>5382</v>
      </c>
      <c r="D1739" s="46" t="s">
        <v>5195</v>
      </c>
      <c r="E1739" s="46" t="s">
        <v>4730</v>
      </c>
      <c r="F1739" s="47" t="s">
        <v>5613</v>
      </c>
      <c r="G1739" s="47" t="s">
        <v>2882</v>
      </c>
      <c r="H1739" s="48">
        <v>5</v>
      </c>
      <c r="I1739" s="49">
        <v>61.0114</v>
      </c>
      <c r="J1739" s="68">
        <v>0.1</v>
      </c>
      <c r="K1739" s="49">
        <f t="shared" si="115"/>
        <v>55.464909090909096</v>
      </c>
      <c r="L1739" s="69">
        <v>0.7548</v>
      </c>
      <c r="M1739" s="49">
        <f t="shared" si="114"/>
        <v>13.599995709090912</v>
      </c>
      <c r="N1739" s="51">
        <f t="shared" si="116"/>
        <v>2.7199991418181826</v>
      </c>
      <c r="O1739" s="50" t="s">
        <v>1773</v>
      </c>
    </row>
    <row r="1740" spans="1:15" s="4" customFormat="1" ht="15.75">
      <c r="A1740" s="43">
        <v>239</v>
      </c>
      <c r="B1740" s="45" t="s">
        <v>2758</v>
      </c>
      <c r="C1740" s="45" t="s">
        <v>3520</v>
      </c>
      <c r="D1740" s="46" t="s">
        <v>2759</v>
      </c>
      <c r="E1740" s="46" t="s">
        <v>4025</v>
      </c>
      <c r="F1740" s="47" t="s">
        <v>5613</v>
      </c>
      <c r="G1740" s="47" t="s">
        <v>3521</v>
      </c>
      <c r="H1740" s="43">
        <v>1</v>
      </c>
      <c r="I1740" s="49">
        <v>3.8788</v>
      </c>
      <c r="J1740" s="68">
        <v>0.1</v>
      </c>
      <c r="K1740" s="49">
        <f t="shared" si="115"/>
        <v>3.526181818181818</v>
      </c>
      <c r="L1740" s="69">
        <v>0.9128</v>
      </c>
      <c r="M1740" s="49">
        <f t="shared" si="114"/>
        <v>0.30748305454545477</v>
      </c>
      <c r="N1740" s="54">
        <f t="shared" si="116"/>
        <v>0.30748305454545477</v>
      </c>
      <c r="O1740" s="50" t="s">
        <v>4472</v>
      </c>
    </row>
    <row r="1741" spans="1:15" s="4" customFormat="1" ht="15.75">
      <c r="A1741" s="43">
        <v>253</v>
      </c>
      <c r="B1741" s="44" t="s">
        <v>4931</v>
      </c>
      <c r="C1741" s="55" t="s">
        <v>2722</v>
      </c>
      <c r="D1741" s="46" t="s">
        <v>4932</v>
      </c>
      <c r="E1741" s="46" t="s">
        <v>5126</v>
      </c>
      <c r="F1741" s="47" t="s">
        <v>5613</v>
      </c>
      <c r="G1741" s="47" t="s">
        <v>2723</v>
      </c>
      <c r="H1741" s="48">
        <v>20</v>
      </c>
      <c r="I1741" s="49" t="s">
        <v>5604</v>
      </c>
      <c r="J1741" s="68">
        <v>0.1</v>
      </c>
      <c r="K1741" s="49" t="s">
        <v>5604</v>
      </c>
      <c r="L1741" s="69"/>
      <c r="M1741" s="49">
        <v>10.3974</v>
      </c>
      <c r="N1741" s="54">
        <v>0.51987</v>
      </c>
      <c r="O1741" s="50" t="s">
        <v>4472</v>
      </c>
    </row>
    <row r="1742" spans="1:15" s="4" customFormat="1" ht="15.75">
      <c r="A1742" s="43">
        <v>241</v>
      </c>
      <c r="B1742" s="45" t="s">
        <v>4364</v>
      </c>
      <c r="C1742" s="45" t="s">
        <v>3522</v>
      </c>
      <c r="D1742" s="46" t="s">
        <v>4365</v>
      </c>
      <c r="E1742" s="46" t="s">
        <v>4366</v>
      </c>
      <c r="F1742" s="47" t="s">
        <v>5613</v>
      </c>
      <c r="G1742" s="47" t="s">
        <v>3523</v>
      </c>
      <c r="H1742" s="48">
        <v>1</v>
      </c>
      <c r="I1742" s="49">
        <v>4.2805</v>
      </c>
      <c r="J1742" s="68">
        <v>0.1</v>
      </c>
      <c r="K1742" s="49">
        <f aca="true" t="shared" si="117" ref="K1742:K1751">SUM(I1742*100)/110</f>
        <v>3.8913636363636366</v>
      </c>
      <c r="L1742" s="69">
        <v>0.9097</v>
      </c>
      <c r="M1742" s="49">
        <f aca="true" t="shared" si="118" ref="M1742:M1747">SUM(K1742-(K1742*L1742))</f>
        <v>0.3513901363636367</v>
      </c>
      <c r="N1742" s="54">
        <f aca="true" t="shared" si="119" ref="N1742:N1751">(M1742/H1742)</f>
        <v>0.3513901363636367</v>
      </c>
      <c r="O1742" s="50" t="s">
        <v>4472</v>
      </c>
    </row>
    <row r="1743" spans="1:15" s="4" customFormat="1" ht="15.75">
      <c r="A1743" s="43">
        <v>609</v>
      </c>
      <c r="B1743" s="45" t="s">
        <v>1676</v>
      </c>
      <c r="C1743" s="55" t="s">
        <v>5326</v>
      </c>
      <c r="D1743" s="46" t="s">
        <v>1677</v>
      </c>
      <c r="E1743" s="46" t="s">
        <v>1678</v>
      </c>
      <c r="F1743" s="47" t="s">
        <v>5613</v>
      </c>
      <c r="G1743" s="46" t="s">
        <v>5327</v>
      </c>
      <c r="H1743" s="43">
        <v>1</v>
      </c>
      <c r="I1743" s="49">
        <v>242.7562</v>
      </c>
      <c r="J1743" s="68">
        <v>0.1</v>
      </c>
      <c r="K1743" s="58">
        <f t="shared" si="117"/>
        <v>220.68745454545453</v>
      </c>
      <c r="L1743" s="69">
        <v>0.5099</v>
      </c>
      <c r="M1743" s="49">
        <f t="shared" si="118"/>
        <v>108.15892147272726</v>
      </c>
      <c r="N1743" s="54">
        <f t="shared" si="119"/>
        <v>108.15892147272726</v>
      </c>
      <c r="O1743" s="50" t="s">
        <v>1773</v>
      </c>
    </row>
    <row r="1744" spans="1:15" s="4" customFormat="1" ht="15.75">
      <c r="A1744" s="43">
        <v>852</v>
      </c>
      <c r="B1744" s="45" t="s">
        <v>4550</v>
      </c>
      <c r="C1744" s="55" t="s">
        <v>5641</v>
      </c>
      <c r="D1744" s="46" t="s">
        <v>4551</v>
      </c>
      <c r="E1744" s="46" t="s">
        <v>4552</v>
      </c>
      <c r="F1744" s="46" t="s">
        <v>5613</v>
      </c>
      <c r="G1744" s="46" t="s">
        <v>5642</v>
      </c>
      <c r="H1744" s="48">
        <v>50</v>
      </c>
      <c r="I1744" s="49">
        <v>13.97</v>
      </c>
      <c r="J1744" s="68">
        <v>0.1</v>
      </c>
      <c r="K1744" s="49">
        <f t="shared" si="117"/>
        <v>12.7</v>
      </c>
      <c r="L1744" s="69">
        <v>0.6019</v>
      </c>
      <c r="M1744" s="58">
        <f t="shared" si="118"/>
        <v>5.05587</v>
      </c>
      <c r="N1744" s="54">
        <f t="shared" si="119"/>
        <v>0.1011174</v>
      </c>
      <c r="O1744" s="50" t="s">
        <v>4472</v>
      </c>
    </row>
    <row r="1745" spans="1:15" s="4" customFormat="1" ht="31.5">
      <c r="A1745" s="43">
        <v>288</v>
      </c>
      <c r="B1745" s="45" t="s">
        <v>2466</v>
      </c>
      <c r="C1745" s="55" t="s">
        <v>2622</v>
      </c>
      <c r="D1745" s="46" t="s">
        <v>1759</v>
      </c>
      <c r="E1745" s="46" t="s">
        <v>1760</v>
      </c>
      <c r="F1745" s="47" t="s">
        <v>5613</v>
      </c>
      <c r="G1745" s="47" t="s">
        <v>2623</v>
      </c>
      <c r="H1745" s="48">
        <v>1</v>
      </c>
      <c r="I1745" s="49">
        <v>5.5992</v>
      </c>
      <c r="J1745" s="68">
        <v>0.1</v>
      </c>
      <c r="K1745" s="49">
        <f t="shared" si="117"/>
        <v>5.090181818181818</v>
      </c>
      <c r="L1745" s="69">
        <v>0.95</v>
      </c>
      <c r="M1745" s="58">
        <f t="shared" si="118"/>
        <v>0.25450909090909146</v>
      </c>
      <c r="N1745" s="54">
        <f t="shared" si="119"/>
        <v>0.25450909090909146</v>
      </c>
      <c r="O1745" s="50" t="s">
        <v>4472</v>
      </c>
    </row>
    <row r="1746" spans="1:15" s="4" customFormat="1" ht="15.75">
      <c r="A1746" s="43">
        <v>821</v>
      </c>
      <c r="B1746" s="45" t="s">
        <v>4193</v>
      </c>
      <c r="C1746" s="45" t="s">
        <v>5105</v>
      </c>
      <c r="D1746" s="46" t="s">
        <v>4196</v>
      </c>
      <c r="E1746" s="46" t="s">
        <v>4197</v>
      </c>
      <c r="F1746" s="47" t="s">
        <v>5613</v>
      </c>
      <c r="G1746" s="46" t="s">
        <v>109</v>
      </c>
      <c r="H1746" s="48">
        <v>3</v>
      </c>
      <c r="I1746" s="49">
        <v>6.51038</v>
      </c>
      <c r="J1746" s="68">
        <v>0.1</v>
      </c>
      <c r="K1746" s="49">
        <f t="shared" si="117"/>
        <v>5.918527272727273</v>
      </c>
      <c r="L1746" s="69">
        <v>0.5008</v>
      </c>
      <c r="M1746" s="49">
        <f t="shared" si="118"/>
        <v>2.9545288145454545</v>
      </c>
      <c r="N1746" s="54">
        <f t="shared" si="119"/>
        <v>0.9848429381818181</v>
      </c>
      <c r="O1746" s="50" t="s">
        <v>4472</v>
      </c>
    </row>
    <row r="1747" spans="1:15" s="4" customFormat="1" ht="31.5">
      <c r="A1747" s="43">
        <v>820</v>
      </c>
      <c r="B1747" s="45" t="s">
        <v>2480</v>
      </c>
      <c r="C1747" s="45" t="s">
        <v>5104</v>
      </c>
      <c r="D1747" s="46" t="s">
        <v>2481</v>
      </c>
      <c r="E1747" s="46" t="s">
        <v>2903</v>
      </c>
      <c r="F1747" s="47" t="s">
        <v>5613</v>
      </c>
      <c r="G1747" s="46" t="s">
        <v>3320</v>
      </c>
      <c r="H1747" s="48">
        <v>1</v>
      </c>
      <c r="I1747" s="49">
        <v>3.8498</v>
      </c>
      <c r="J1747" s="68">
        <v>0.1</v>
      </c>
      <c r="K1747" s="49">
        <f t="shared" si="117"/>
        <v>3.499818181818182</v>
      </c>
      <c r="L1747" s="69">
        <v>0.5079</v>
      </c>
      <c r="M1747" s="49">
        <f t="shared" si="118"/>
        <v>1.7222605272727274</v>
      </c>
      <c r="N1747" s="54">
        <f t="shared" si="119"/>
        <v>1.7222605272727274</v>
      </c>
      <c r="O1747" s="50" t="s">
        <v>4472</v>
      </c>
    </row>
    <row r="1748" spans="1:15" s="4" customFormat="1" ht="31.5">
      <c r="A1748" s="43">
        <v>780</v>
      </c>
      <c r="B1748" s="44" t="s">
        <v>2868</v>
      </c>
      <c r="C1748" s="45" t="s">
        <v>3797</v>
      </c>
      <c r="D1748" s="46" t="s">
        <v>5301</v>
      </c>
      <c r="E1748" s="46" t="s">
        <v>3218</v>
      </c>
      <c r="F1748" s="47" t="s">
        <v>5613</v>
      </c>
      <c r="G1748" s="46" t="s">
        <v>3798</v>
      </c>
      <c r="H1748" s="48">
        <v>1</v>
      </c>
      <c r="I1748" s="49">
        <v>4.54983</v>
      </c>
      <c r="J1748" s="68">
        <v>0.1</v>
      </c>
      <c r="K1748" s="49">
        <f>SUM(I1748*100)/110</f>
        <v>4.136209090909091</v>
      </c>
      <c r="L1748" s="69">
        <v>0.5068</v>
      </c>
      <c r="M1748" s="49">
        <f>SUM(K1748-(K1748*L1748))</f>
        <v>2.0399783236363636</v>
      </c>
      <c r="N1748" s="54">
        <f>(M1748/H1748)</f>
        <v>2.0399783236363636</v>
      </c>
      <c r="O1748" s="50" t="s">
        <v>1773</v>
      </c>
    </row>
    <row r="1749" spans="1:15" s="4" customFormat="1" ht="31.5">
      <c r="A1749" s="43">
        <v>781</v>
      </c>
      <c r="B1749" s="44" t="s">
        <v>2868</v>
      </c>
      <c r="C1749" s="45" t="s">
        <v>3799</v>
      </c>
      <c r="D1749" s="46" t="s">
        <v>5301</v>
      </c>
      <c r="E1749" s="46" t="s">
        <v>3219</v>
      </c>
      <c r="F1749" s="47" t="s">
        <v>5613</v>
      </c>
      <c r="G1749" s="46" t="s">
        <v>5099</v>
      </c>
      <c r="H1749" s="48">
        <v>1</v>
      </c>
      <c r="I1749" s="49">
        <v>4.98985</v>
      </c>
      <c r="J1749" s="68">
        <v>0.1</v>
      </c>
      <c r="K1749" s="49">
        <f t="shared" si="117"/>
        <v>4.536227272727272</v>
      </c>
      <c r="L1749" s="69">
        <v>0.504</v>
      </c>
      <c r="M1749" s="58">
        <f aca="true" t="shared" si="120" ref="M1749:M1756">SUM(K1749-(K1749*L1749))</f>
        <v>2.249968727272727</v>
      </c>
      <c r="N1749" s="54">
        <f t="shared" si="119"/>
        <v>2.249968727272727</v>
      </c>
      <c r="O1749" s="50" t="s">
        <v>4472</v>
      </c>
    </row>
    <row r="1750" spans="1:15" s="4" customFormat="1" ht="31.5">
      <c r="A1750" s="43">
        <v>1210</v>
      </c>
      <c r="B1750" s="45" t="s">
        <v>5310</v>
      </c>
      <c r="C1750" s="45" t="s">
        <v>3694</v>
      </c>
      <c r="D1750" s="46" t="s">
        <v>5311</v>
      </c>
      <c r="E1750" s="46" t="s">
        <v>5312</v>
      </c>
      <c r="F1750" s="47" t="s">
        <v>5613</v>
      </c>
      <c r="G1750" s="67" t="s">
        <v>3696</v>
      </c>
      <c r="H1750" s="60">
        <v>28</v>
      </c>
      <c r="I1750" s="49">
        <v>32.800032</v>
      </c>
      <c r="J1750" s="68">
        <v>0.1</v>
      </c>
      <c r="K1750" s="49">
        <f>SUM(I1750*100)/110</f>
        <v>29.81821090909091</v>
      </c>
      <c r="L1750" s="69">
        <v>0.5108</v>
      </c>
      <c r="M1750" s="58">
        <f t="shared" si="120"/>
        <v>14.587068776727273</v>
      </c>
      <c r="N1750" s="56">
        <f>(M1750/H1750)</f>
        <v>0.520966742025974</v>
      </c>
      <c r="O1750" s="50" t="s">
        <v>1773</v>
      </c>
    </row>
    <row r="1751" spans="1:15" s="4" customFormat="1" ht="31.5">
      <c r="A1751" s="43">
        <v>1211</v>
      </c>
      <c r="B1751" s="45" t="s">
        <v>5310</v>
      </c>
      <c r="C1751" s="45" t="s">
        <v>3695</v>
      </c>
      <c r="D1751" s="46" t="s">
        <v>5311</v>
      </c>
      <c r="E1751" s="46" t="s">
        <v>3744</v>
      </c>
      <c r="F1751" s="47" t="s">
        <v>5613</v>
      </c>
      <c r="G1751" s="67" t="s">
        <v>3697</v>
      </c>
      <c r="H1751" s="60">
        <v>28</v>
      </c>
      <c r="I1751" s="49">
        <v>32.800032</v>
      </c>
      <c r="J1751" s="68">
        <v>0.1</v>
      </c>
      <c r="K1751" s="49">
        <f t="shared" si="117"/>
        <v>29.81821090909091</v>
      </c>
      <c r="L1751" s="69">
        <v>0.5098</v>
      </c>
      <c r="M1751" s="58">
        <f t="shared" si="120"/>
        <v>14.616886987636365</v>
      </c>
      <c r="N1751" s="51">
        <f t="shared" si="119"/>
        <v>0.5220316781298702</v>
      </c>
      <c r="O1751" s="50" t="s">
        <v>1773</v>
      </c>
    </row>
    <row r="1752" spans="1:15" s="4" customFormat="1" ht="15.75">
      <c r="A1752" s="43">
        <v>528</v>
      </c>
      <c r="B1752" s="44" t="s">
        <v>3986</v>
      </c>
      <c r="C1752" s="55" t="s">
        <v>3487</v>
      </c>
      <c r="D1752" s="46" t="s">
        <v>3865</v>
      </c>
      <c r="E1752" s="46" t="s">
        <v>3866</v>
      </c>
      <c r="F1752" s="46" t="s">
        <v>5613</v>
      </c>
      <c r="G1752" s="47" t="s">
        <v>3490</v>
      </c>
      <c r="H1752" s="48">
        <v>7</v>
      </c>
      <c r="I1752" s="49">
        <v>23.5571</v>
      </c>
      <c r="J1752" s="68">
        <v>0.1</v>
      </c>
      <c r="K1752" s="58">
        <f>SUM(I1752*100)/110</f>
        <v>21.415545454545455</v>
      </c>
      <c r="L1752" s="69">
        <v>0.6384</v>
      </c>
      <c r="M1752" s="58">
        <f t="shared" si="120"/>
        <v>7.743861236363637</v>
      </c>
      <c r="N1752" s="54">
        <f>(M1752/H1752)</f>
        <v>1.106265890909091</v>
      </c>
      <c r="O1752" s="50" t="s">
        <v>1773</v>
      </c>
    </row>
    <row r="1753" spans="1:15" s="4" customFormat="1" ht="15.75">
      <c r="A1753" s="43">
        <v>529</v>
      </c>
      <c r="B1753" s="44" t="s">
        <v>3986</v>
      </c>
      <c r="C1753" s="55" t="s">
        <v>3488</v>
      </c>
      <c r="D1753" s="46" t="s">
        <v>3865</v>
      </c>
      <c r="E1753" s="46" t="s">
        <v>5665</v>
      </c>
      <c r="F1753" s="46" t="s">
        <v>5613</v>
      </c>
      <c r="G1753" s="47" t="s">
        <v>3491</v>
      </c>
      <c r="H1753" s="48">
        <v>10</v>
      </c>
      <c r="I1753" s="49">
        <v>40.8276</v>
      </c>
      <c r="J1753" s="68">
        <v>0.1</v>
      </c>
      <c r="K1753" s="58">
        <f aca="true" t="shared" si="121" ref="K1753:K1779">SUM(I1753*100)/110</f>
        <v>37.116</v>
      </c>
      <c r="L1753" s="69">
        <v>0.639</v>
      </c>
      <c r="M1753" s="49">
        <f t="shared" si="120"/>
        <v>13.398875999999998</v>
      </c>
      <c r="N1753" s="54">
        <v>1.19451</v>
      </c>
      <c r="O1753" s="50" t="s">
        <v>4472</v>
      </c>
    </row>
    <row r="1754" spans="1:15" s="4" customFormat="1" ht="15.75">
      <c r="A1754" s="43">
        <v>530</v>
      </c>
      <c r="B1754" s="44" t="s">
        <v>3986</v>
      </c>
      <c r="C1754" s="55" t="s">
        <v>3489</v>
      </c>
      <c r="D1754" s="46" t="s">
        <v>3865</v>
      </c>
      <c r="E1754" s="46" t="s">
        <v>3867</v>
      </c>
      <c r="F1754" s="46" t="s">
        <v>5613</v>
      </c>
      <c r="G1754" s="47" t="s">
        <v>108</v>
      </c>
      <c r="H1754" s="48">
        <v>1</v>
      </c>
      <c r="I1754" s="49">
        <v>18.59773</v>
      </c>
      <c r="J1754" s="68">
        <v>0.1</v>
      </c>
      <c r="K1754" s="58">
        <f t="shared" si="121"/>
        <v>16.907027272727273</v>
      </c>
      <c r="L1754" s="69">
        <v>0.6419</v>
      </c>
      <c r="M1754" s="58">
        <f t="shared" si="120"/>
        <v>6.054406466363636</v>
      </c>
      <c r="N1754" s="54">
        <f aca="true" t="shared" si="122" ref="N1754:N1781">(M1754/H1754)</f>
        <v>6.054406466363636</v>
      </c>
      <c r="O1754" s="50" t="s">
        <v>1771</v>
      </c>
    </row>
    <row r="1755" spans="1:15" s="4" customFormat="1" ht="15.75">
      <c r="A1755" s="43">
        <v>201</v>
      </c>
      <c r="B1755" s="45" t="s">
        <v>5298</v>
      </c>
      <c r="C1755" s="45" t="s">
        <v>4651</v>
      </c>
      <c r="D1755" s="46" t="s">
        <v>5299</v>
      </c>
      <c r="E1755" s="46" t="s">
        <v>3937</v>
      </c>
      <c r="F1755" s="47" t="s">
        <v>5613</v>
      </c>
      <c r="G1755" s="47" t="s">
        <v>4652</v>
      </c>
      <c r="H1755" s="48">
        <v>8</v>
      </c>
      <c r="I1755" s="49">
        <v>49.6818</v>
      </c>
      <c r="J1755" s="68">
        <v>0.1</v>
      </c>
      <c r="K1755" s="49">
        <f t="shared" si="121"/>
        <v>45.16527272727273</v>
      </c>
      <c r="L1755" s="69">
        <v>0.5002</v>
      </c>
      <c r="M1755" s="49">
        <f t="shared" si="120"/>
        <v>22.57360330909091</v>
      </c>
      <c r="N1755" s="54">
        <v>1.92259</v>
      </c>
      <c r="O1755" s="50" t="s">
        <v>4472</v>
      </c>
    </row>
    <row r="1756" spans="1:15" s="4" customFormat="1" ht="15.75">
      <c r="A1756" s="43">
        <v>967</v>
      </c>
      <c r="B1756" s="44" t="s">
        <v>3209</v>
      </c>
      <c r="C1756" s="55" t="s">
        <v>5645</v>
      </c>
      <c r="D1756" s="46" t="s">
        <v>3210</v>
      </c>
      <c r="E1756" s="52" t="s">
        <v>3211</v>
      </c>
      <c r="F1756" s="63" t="s">
        <v>5613</v>
      </c>
      <c r="G1756" s="43" t="s">
        <v>5646</v>
      </c>
      <c r="H1756" s="43">
        <v>3</v>
      </c>
      <c r="I1756" s="49">
        <v>44.6987</v>
      </c>
      <c r="J1756" s="68">
        <v>0.1</v>
      </c>
      <c r="K1756" s="49">
        <f t="shared" si="121"/>
        <v>40.63518181818182</v>
      </c>
      <c r="L1756" s="69">
        <v>0.5593</v>
      </c>
      <c r="M1756" s="49">
        <f t="shared" si="120"/>
        <v>17.907924627272727</v>
      </c>
      <c r="N1756" s="54">
        <f t="shared" si="122"/>
        <v>5.969308209090909</v>
      </c>
      <c r="O1756" s="50" t="s">
        <v>1773</v>
      </c>
    </row>
    <row r="1757" spans="1:15" s="16" customFormat="1" ht="31.5">
      <c r="A1757" s="43">
        <v>256</v>
      </c>
      <c r="B1757" s="45" t="s">
        <v>2983</v>
      </c>
      <c r="C1757" s="55" t="s">
        <v>2724</v>
      </c>
      <c r="D1757" s="52" t="s">
        <v>2984</v>
      </c>
      <c r="E1757" s="46" t="s">
        <v>1935</v>
      </c>
      <c r="F1757" s="47" t="s">
        <v>5613</v>
      </c>
      <c r="G1757" s="47" t="s">
        <v>2725</v>
      </c>
      <c r="H1757" s="48">
        <v>6</v>
      </c>
      <c r="I1757" s="49">
        <v>10.9998</v>
      </c>
      <c r="J1757" s="68">
        <v>0.1</v>
      </c>
      <c r="K1757" s="49">
        <f t="shared" si="121"/>
        <v>9.999818181818181</v>
      </c>
      <c r="L1757" s="69">
        <v>0.5578</v>
      </c>
      <c r="M1757" s="49">
        <f aca="true" t="shared" si="123" ref="M1757:M1762">SUM(K1757-(K1757*L1757))</f>
        <v>4.4219196</v>
      </c>
      <c r="N1757" s="54">
        <f t="shared" si="122"/>
        <v>0.7369865999999999</v>
      </c>
      <c r="O1757" s="50" t="s">
        <v>1773</v>
      </c>
    </row>
    <row r="1758" spans="1:15" s="4" customFormat="1" ht="15.75">
      <c r="A1758" s="43">
        <v>246</v>
      </c>
      <c r="B1758" s="45" t="s">
        <v>4367</v>
      </c>
      <c r="C1758" s="45" t="s">
        <v>3524</v>
      </c>
      <c r="D1758" s="46" t="s">
        <v>4368</v>
      </c>
      <c r="E1758" s="46" t="s">
        <v>4025</v>
      </c>
      <c r="F1758" s="47" t="s">
        <v>5613</v>
      </c>
      <c r="G1758" s="47" t="s">
        <v>2721</v>
      </c>
      <c r="H1758" s="48">
        <v>1</v>
      </c>
      <c r="I1758" s="49">
        <v>7.02021</v>
      </c>
      <c r="J1758" s="68">
        <v>0.1</v>
      </c>
      <c r="K1758" s="49">
        <f t="shared" si="121"/>
        <v>6.382009090909091</v>
      </c>
      <c r="L1758" s="69">
        <v>0.5702</v>
      </c>
      <c r="M1758" s="49">
        <f t="shared" si="123"/>
        <v>2.742987507272727</v>
      </c>
      <c r="N1758" s="54">
        <f t="shared" si="122"/>
        <v>2.742987507272727</v>
      </c>
      <c r="O1758" s="50" t="s">
        <v>4472</v>
      </c>
    </row>
    <row r="1759" spans="1:15" s="16" customFormat="1" ht="15.75">
      <c r="A1759" s="43">
        <v>478</v>
      </c>
      <c r="B1759" s="44" t="s">
        <v>3215</v>
      </c>
      <c r="C1759" s="55" t="s">
        <v>3480</v>
      </c>
      <c r="D1759" s="46" t="s">
        <v>3216</v>
      </c>
      <c r="E1759" s="46" t="s">
        <v>3217</v>
      </c>
      <c r="F1759" s="47" t="s">
        <v>5613</v>
      </c>
      <c r="G1759" s="47" t="s">
        <v>3481</v>
      </c>
      <c r="H1759" s="48">
        <v>40</v>
      </c>
      <c r="I1759" s="49">
        <v>66.026</v>
      </c>
      <c r="J1759" s="68">
        <v>0.1</v>
      </c>
      <c r="K1759" s="58">
        <f t="shared" si="121"/>
        <v>60.023636363636356</v>
      </c>
      <c r="L1759" s="69">
        <v>0.5008</v>
      </c>
      <c r="M1759" s="49">
        <f t="shared" si="123"/>
        <v>29.963799272727268</v>
      </c>
      <c r="N1759" s="54">
        <f t="shared" si="122"/>
        <v>0.7490949818181817</v>
      </c>
      <c r="O1759" s="50" t="s">
        <v>4472</v>
      </c>
    </row>
    <row r="1760" spans="1:15" s="4" customFormat="1" ht="15.75">
      <c r="A1760" s="43">
        <v>778</v>
      </c>
      <c r="B1760" s="45" t="s">
        <v>5300</v>
      </c>
      <c r="C1760" s="55" t="s">
        <v>3793</v>
      </c>
      <c r="D1760" s="46" t="s">
        <v>5301</v>
      </c>
      <c r="E1760" s="46" t="s">
        <v>5186</v>
      </c>
      <c r="F1760" s="47" t="s">
        <v>5613</v>
      </c>
      <c r="G1760" s="46" t="s">
        <v>3794</v>
      </c>
      <c r="H1760" s="48">
        <v>10</v>
      </c>
      <c r="I1760" s="49">
        <v>11.751</v>
      </c>
      <c r="J1760" s="68">
        <v>0.1</v>
      </c>
      <c r="K1760" s="49">
        <f t="shared" si="121"/>
        <v>10.682727272727272</v>
      </c>
      <c r="L1760" s="69">
        <v>0.5095</v>
      </c>
      <c r="M1760" s="49">
        <f t="shared" si="123"/>
        <v>5.239877727272727</v>
      </c>
      <c r="N1760" s="54">
        <f t="shared" si="122"/>
        <v>0.5239877727272727</v>
      </c>
      <c r="O1760" s="50" t="s">
        <v>1773</v>
      </c>
    </row>
    <row r="1761" spans="1:15" s="1" customFormat="1" ht="15.75">
      <c r="A1761" s="43">
        <v>448</v>
      </c>
      <c r="B1761" s="44" t="s">
        <v>3426</v>
      </c>
      <c r="C1761" s="55" t="s">
        <v>5150</v>
      </c>
      <c r="D1761" s="46" t="s">
        <v>2889</v>
      </c>
      <c r="E1761" s="46" t="s">
        <v>2683</v>
      </c>
      <c r="F1761" s="47" t="s">
        <v>5613</v>
      </c>
      <c r="G1761" s="46" t="s">
        <v>5153</v>
      </c>
      <c r="H1761" s="48">
        <v>1</v>
      </c>
      <c r="I1761" s="49">
        <v>29.4429</v>
      </c>
      <c r="J1761" s="68">
        <v>0.1</v>
      </c>
      <c r="K1761" s="58">
        <f t="shared" si="121"/>
        <v>26.766272727272728</v>
      </c>
      <c r="L1761" s="69">
        <v>0.5003</v>
      </c>
      <c r="M1761" s="58">
        <f t="shared" si="123"/>
        <v>13.375106481818182</v>
      </c>
      <c r="N1761" s="54">
        <f t="shared" si="122"/>
        <v>13.375106481818182</v>
      </c>
      <c r="O1761" s="50" t="s">
        <v>1771</v>
      </c>
    </row>
    <row r="1762" spans="1:15" s="4" customFormat="1" ht="15.75">
      <c r="A1762" s="43">
        <v>449</v>
      </c>
      <c r="B1762" s="44" t="s">
        <v>3426</v>
      </c>
      <c r="C1762" s="55" t="s">
        <v>5149</v>
      </c>
      <c r="D1762" s="46" t="s">
        <v>2889</v>
      </c>
      <c r="E1762" s="46" t="s">
        <v>2684</v>
      </c>
      <c r="F1762" s="47" t="s">
        <v>5613</v>
      </c>
      <c r="G1762" s="46" t="s">
        <v>5437</v>
      </c>
      <c r="H1762" s="48">
        <v>1</v>
      </c>
      <c r="I1762" s="49">
        <v>119.6684</v>
      </c>
      <c r="J1762" s="68">
        <v>0.1</v>
      </c>
      <c r="K1762" s="58">
        <f t="shared" si="121"/>
        <v>108.78945454545455</v>
      </c>
      <c r="L1762" s="69">
        <v>0.5001</v>
      </c>
      <c r="M1762" s="58">
        <f t="shared" si="123"/>
        <v>54.38384832727273</v>
      </c>
      <c r="N1762" s="54">
        <f t="shared" si="122"/>
        <v>54.38384832727273</v>
      </c>
      <c r="O1762" s="50" t="s">
        <v>1771</v>
      </c>
    </row>
    <row r="1763" spans="1:15" s="4" customFormat="1" ht="31.5">
      <c r="A1763" s="43">
        <v>450</v>
      </c>
      <c r="B1763" s="44" t="s">
        <v>3426</v>
      </c>
      <c r="C1763" s="55" t="s">
        <v>5151</v>
      </c>
      <c r="D1763" s="46" t="s">
        <v>2889</v>
      </c>
      <c r="E1763" s="46" t="s">
        <v>2685</v>
      </c>
      <c r="F1763" s="47" t="s">
        <v>5613</v>
      </c>
      <c r="G1763" s="46" t="s">
        <v>3479</v>
      </c>
      <c r="H1763" s="48">
        <v>1</v>
      </c>
      <c r="I1763" s="49">
        <v>37.80876</v>
      </c>
      <c r="J1763" s="68">
        <v>0.1</v>
      </c>
      <c r="K1763" s="58">
        <f t="shared" si="121"/>
        <v>34.3716</v>
      </c>
      <c r="L1763" s="69">
        <v>0.5003</v>
      </c>
      <c r="M1763" s="49">
        <f>SUM(K1763-(K1763*L1763))</f>
        <v>17.175488520000002</v>
      </c>
      <c r="N1763" s="54">
        <f t="shared" si="122"/>
        <v>17.175488520000002</v>
      </c>
      <c r="O1763" s="50" t="s">
        <v>1771</v>
      </c>
    </row>
    <row r="1764" spans="1:15" s="16" customFormat="1" ht="31.5">
      <c r="A1764" s="43">
        <v>451</v>
      </c>
      <c r="B1764" s="44" t="s">
        <v>3426</v>
      </c>
      <c r="C1764" s="55" t="s">
        <v>5152</v>
      </c>
      <c r="D1764" s="46" t="s">
        <v>2889</v>
      </c>
      <c r="E1764" s="52" t="s">
        <v>2686</v>
      </c>
      <c r="F1764" s="47" t="s">
        <v>5613</v>
      </c>
      <c r="G1764" s="46" t="s">
        <v>5438</v>
      </c>
      <c r="H1764" s="48">
        <v>1</v>
      </c>
      <c r="I1764" s="49">
        <v>155.6626</v>
      </c>
      <c r="J1764" s="68">
        <v>0.1</v>
      </c>
      <c r="K1764" s="58">
        <f t="shared" si="121"/>
        <v>141.51145454545454</v>
      </c>
      <c r="L1764" s="69">
        <v>0.5001</v>
      </c>
      <c r="M1764" s="58">
        <f>SUM(K1764-(K1764*L1764))</f>
        <v>70.74157612727272</v>
      </c>
      <c r="N1764" s="54">
        <f t="shared" si="122"/>
        <v>70.74157612727272</v>
      </c>
      <c r="O1764" s="50" t="s">
        <v>1771</v>
      </c>
    </row>
    <row r="1765" spans="1:15" s="16" customFormat="1" ht="15.75">
      <c r="A1765" s="43">
        <v>514</v>
      </c>
      <c r="B1765" s="44" t="s">
        <v>2752</v>
      </c>
      <c r="C1765" s="55" t="s">
        <v>3485</v>
      </c>
      <c r="D1765" s="46" t="s">
        <v>4933</v>
      </c>
      <c r="E1765" s="46" t="s">
        <v>3201</v>
      </c>
      <c r="F1765" s="46" t="s">
        <v>5613</v>
      </c>
      <c r="G1765" s="47" t="s">
        <v>3486</v>
      </c>
      <c r="H1765" s="48">
        <v>5</v>
      </c>
      <c r="I1765" s="49">
        <v>3.0995</v>
      </c>
      <c r="J1765" s="68">
        <v>0.1</v>
      </c>
      <c r="K1765" s="58">
        <f t="shared" si="121"/>
        <v>2.8177272727272724</v>
      </c>
      <c r="L1765" s="69">
        <v>0.7161</v>
      </c>
      <c r="M1765" s="49">
        <f>SUM(K1765-(K1765*L1765))</f>
        <v>0.7999527727272726</v>
      </c>
      <c r="N1765" s="54">
        <f t="shared" si="122"/>
        <v>0.15999055454545452</v>
      </c>
      <c r="O1765" s="50" t="s">
        <v>1771</v>
      </c>
    </row>
    <row r="1766" spans="1:15" s="16" customFormat="1" ht="15.75">
      <c r="A1766" s="43">
        <v>338</v>
      </c>
      <c r="B1766" s="45" t="s">
        <v>3690</v>
      </c>
      <c r="C1766" s="45" t="s">
        <v>2624</v>
      </c>
      <c r="D1766" s="46" t="s">
        <v>2452</v>
      </c>
      <c r="E1766" s="46" t="s">
        <v>2144</v>
      </c>
      <c r="F1766" s="47" t="s">
        <v>5613</v>
      </c>
      <c r="G1766" s="47" t="s">
        <v>5329</v>
      </c>
      <c r="H1766" s="48">
        <v>6</v>
      </c>
      <c r="I1766" s="49">
        <v>18.3681</v>
      </c>
      <c r="J1766" s="68">
        <v>0.1</v>
      </c>
      <c r="K1766" s="49">
        <f>SUM(I1766*100)/110</f>
        <v>16.698272727272727</v>
      </c>
      <c r="L1766" s="69">
        <v>0.6207</v>
      </c>
      <c r="M1766" s="49">
        <f>SUM(K1766-(K1766*L1766))</f>
        <v>6.333654845454545</v>
      </c>
      <c r="N1766" s="54">
        <f>(M1766/H1766)</f>
        <v>1.0556091409090909</v>
      </c>
      <c r="O1766" s="50" t="s">
        <v>4472</v>
      </c>
    </row>
    <row r="1767" spans="1:15" s="4" customFormat="1" ht="47.25">
      <c r="A1767" s="39" t="s">
        <v>2985</v>
      </c>
      <c r="B1767" s="39" t="s">
        <v>580</v>
      </c>
      <c r="C1767" s="39" t="s">
        <v>1930</v>
      </c>
      <c r="D1767" s="40" t="s">
        <v>1931</v>
      </c>
      <c r="E1767" s="40" t="s">
        <v>1932</v>
      </c>
      <c r="F1767" s="40" t="s">
        <v>4276</v>
      </c>
      <c r="G1767" s="40" t="s">
        <v>2986</v>
      </c>
      <c r="H1767" s="41" t="s">
        <v>2800</v>
      </c>
      <c r="I1767" s="41" t="s">
        <v>2361</v>
      </c>
      <c r="J1767" s="41" t="s">
        <v>2987</v>
      </c>
      <c r="K1767" s="42" t="s">
        <v>4613</v>
      </c>
      <c r="L1767" s="39" t="s">
        <v>2988</v>
      </c>
      <c r="M1767" s="42" t="s">
        <v>2801</v>
      </c>
      <c r="N1767" s="42" t="s">
        <v>1933</v>
      </c>
      <c r="O1767" s="39" t="s">
        <v>1929</v>
      </c>
    </row>
    <row r="1768" spans="1:15" s="4" customFormat="1" ht="31.5">
      <c r="A1768" s="43">
        <v>339</v>
      </c>
      <c r="B1768" s="45" t="s">
        <v>3690</v>
      </c>
      <c r="C1768" s="45" t="s">
        <v>2625</v>
      </c>
      <c r="D1768" s="46" t="s">
        <v>2452</v>
      </c>
      <c r="E1768" s="46" t="s">
        <v>3978</v>
      </c>
      <c r="F1768" s="47" t="s">
        <v>5613</v>
      </c>
      <c r="G1768" s="47" t="s">
        <v>2010</v>
      </c>
      <c r="H1768" s="48">
        <v>4</v>
      </c>
      <c r="I1768" s="49">
        <v>46.1776</v>
      </c>
      <c r="J1768" s="68">
        <v>0.1</v>
      </c>
      <c r="K1768" s="49">
        <f t="shared" si="121"/>
        <v>41.97963636363637</v>
      </c>
      <c r="L1768" s="69">
        <v>0.6096</v>
      </c>
      <c r="M1768" s="49">
        <f>SUM(K1768-(K1768*L1768))</f>
        <v>16.388850036363635</v>
      </c>
      <c r="N1768" s="54">
        <f t="shared" si="122"/>
        <v>4.097212509090909</v>
      </c>
      <c r="O1768" s="50" t="s">
        <v>4472</v>
      </c>
    </row>
    <row r="1769" spans="1:15" s="1" customFormat="1" ht="15.75">
      <c r="A1769" s="43">
        <v>1231</v>
      </c>
      <c r="B1769" s="44" t="s">
        <v>3804</v>
      </c>
      <c r="C1769" s="45" t="s">
        <v>3698</v>
      </c>
      <c r="D1769" s="46" t="s">
        <v>3805</v>
      </c>
      <c r="E1769" s="46" t="s">
        <v>3806</v>
      </c>
      <c r="F1769" s="47" t="s">
        <v>5613</v>
      </c>
      <c r="G1769" s="43" t="s">
        <v>3103</v>
      </c>
      <c r="H1769" s="43">
        <v>20</v>
      </c>
      <c r="I1769" s="49">
        <v>8.52</v>
      </c>
      <c r="J1769" s="68">
        <v>0.1</v>
      </c>
      <c r="K1769" s="49">
        <f t="shared" si="121"/>
        <v>7.745454545454545</v>
      </c>
      <c r="L1769" s="69">
        <v>0.9903</v>
      </c>
      <c r="M1769" s="58">
        <f aca="true" t="shared" si="124" ref="M1769:M1781">SUM(K1769-(K1769*L1769))</f>
        <v>0.0751309090909098</v>
      </c>
      <c r="N1769" s="54">
        <f t="shared" si="122"/>
        <v>0.0037565454545454902</v>
      </c>
      <c r="O1769" s="50" t="s">
        <v>1773</v>
      </c>
    </row>
    <row r="1770" spans="1:15" s="4" customFormat="1" ht="15.75">
      <c r="A1770" s="43">
        <v>639</v>
      </c>
      <c r="B1770" s="45" t="s">
        <v>3348</v>
      </c>
      <c r="C1770" s="45" t="s">
        <v>2892</v>
      </c>
      <c r="D1770" s="46" t="s">
        <v>3349</v>
      </c>
      <c r="E1770" s="46" t="s">
        <v>5126</v>
      </c>
      <c r="F1770" s="47" t="s">
        <v>5613</v>
      </c>
      <c r="G1770" s="46" t="s">
        <v>2893</v>
      </c>
      <c r="H1770" s="48">
        <v>30</v>
      </c>
      <c r="I1770" s="49">
        <v>22.3012</v>
      </c>
      <c r="J1770" s="68">
        <v>0.1</v>
      </c>
      <c r="K1770" s="58">
        <f t="shared" si="121"/>
        <v>20.273818181818186</v>
      </c>
      <c r="L1770" s="69">
        <v>0.5582</v>
      </c>
      <c r="M1770" s="49">
        <f t="shared" si="124"/>
        <v>8.956972872727274</v>
      </c>
      <c r="N1770" s="54">
        <f t="shared" si="122"/>
        <v>0.2985657624242425</v>
      </c>
      <c r="O1770" s="50" t="s">
        <v>1773</v>
      </c>
    </row>
    <row r="1771" spans="1:15" ht="15.75">
      <c r="A1771" s="43">
        <v>752</v>
      </c>
      <c r="B1771" s="44" t="s">
        <v>1761</v>
      </c>
      <c r="C1771" s="55" t="s">
        <v>2899</v>
      </c>
      <c r="D1771" s="46" t="s">
        <v>1762</v>
      </c>
      <c r="E1771" s="46" t="s">
        <v>1763</v>
      </c>
      <c r="F1771" s="47" t="s">
        <v>5613</v>
      </c>
      <c r="G1771" s="46" t="s">
        <v>2900</v>
      </c>
      <c r="H1771" s="48">
        <v>1</v>
      </c>
      <c r="I1771" s="49">
        <v>2.38005</v>
      </c>
      <c r="J1771" s="68">
        <v>0.1</v>
      </c>
      <c r="K1771" s="49">
        <f t="shared" si="121"/>
        <v>2.1636818181818183</v>
      </c>
      <c r="L1771" s="69">
        <v>0.5101</v>
      </c>
      <c r="M1771" s="49">
        <f t="shared" si="124"/>
        <v>1.0599877227272727</v>
      </c>
      <c r="N1771" s="54">
        <f t="shared" si="122"/>
        <v>1.0599877227272727</v>
      </c>
      <c r="O1771" s="50" t="s">
        <v>4472</v>
      </c>
    </row>
    <row r="1772" spans="1:15" s="4" customFormat="1" ht="15.75">
      <c r="A1772" s="43">
        <v>818</v>
      </c>
      <c r="B1772" s="45" t="s">
        <v>4193</v>
      </c>
      <c r="C1772" s="45" t="s">
        <v>5100</v>
      </c>
      <c r="D1772" s="46" t="s">
        <v>4194</v>
      </c>
      <c r="E1772" s="46" t="s">
        <v>4195</v>
      </c>
      <c r="F1772" s="47" t="s">
        <v>5613</v>
      </c>
      <c r="G1772" s="46" t="s">
        <v>5101</v>
      </c>
      <c r="H1772" s="48">
        <v>20</v>
      </c>
      <c r="I1772" s="49">
        <v>6.2002</v>
      </c>
      <c r="J1772" s="68">
        <v>0.1</v>
      </c>
      <c r="K1772" s="49">
        <f t="shared" si="121"/>
        <v>5.6365454545454545</v>
      </c>
      <c r="L1772" s="69">
        <v>0.5501</v>
      </c>
      <c r="M1772" s="49">
        <f t="shared" si="124"/>
        <v>2.5358818</v>
      </c>
      <c r="N1772" s="54">
        <f t="shared" si="122"/>
        <v>0.12679409</v>
      </c>
      <c r="O1772" s="50" t="s">
        <v>4472</v>
      </c>
    </row>
    <row r="1773" spans="1:15" s="4" customFormat="1" ht="15.75">
      <c r="A1773" s="43">
        <v>819</v>
      </c>
      <c r="B1773" s="45" t="s">
        <v>4193</v>
      </c>
      <c r="C1773" s="45" t="s">
        <v>5102</v>
      </c>
      <c r="D1773" s="46" t="s">
        <v>3266</v>
      </c>
      <c r="E1773" s="46" t="s">
        <v>2134</v>
      </c>
      <c r="F1773" s="47" t="s">
        <v>5613</v>
      </c>
      <c r="G1773" s="46" t="s">
        <v>5103</v>
      </c>
      <c r="H1773" s="43">
        <v>30</v>
      </c>
      <c r="I1773" s="49">
        <v>6.901</v>
      </c>
      <c r="J1773" s="68">
        <v>0.1</v>
      </c>
      <c r="K1773" s="49">
        <f t="shared" si="121"/>
        <v>6.2736363636363635</v>
      </c>
      <c r="L1773" s="69">
        <v>0.8623</v>
      </c>
      <c r="M1773" s="49">
        <f t="shared" si="124"/>
        <v>0.8638797272727272</v>
      </c>
      <c r="N1773" s="51">
        <f t="shared" si="122"/>
        <v>0.028795990909090907</v>
      </c>
      <c r="O1773" s="50" t="s">
        <v>1773</v>
      </c>
    </row>
    <row r="1774" spans="1:15" s="4" customFormat="1" ht="15.75">
      <c r="A1774" s="43">
        <v>1077</v>
      </c>
      <c r="B1774" s="44" t="s">
        <v>5796</v>
      </c>
      <c r="C1774" s="55" t="s">
        <v>5667</v>
      </c>
      <c r="D1774" s="46" t="s">
        <v>5797</v>
      </c>
      <c r="E1774" s="46" t="s">
        <v>4331</v>
      </c>
      <c r="F1774" s="47" t="s">
        <v>5613</v>
      </c>
      <c r="G1774" s="46" t="s">
        <v>5668</v>
      </c>
      <c r="H1774" s="48">
        <v>30</v>
      </c>
      <c r="I1774" s="49">
        <v>118.2081</v>
      </c>
      <c r="J1774" s="68">
        <v>0.1</v>
      </c>
      <c r="K1774" s="49">
        <f t="shared" si="121"/>
        <v>107.46190909090909</v>
      </c>
      <c r="L1774" s="69">
        <v>0.5213</v>
      </c>
      <c r="M1774" s="58">
        <f t="shared" si="124"/>
        <v>51.44201588181818</v>
      </c>
      <c r="N1774" s="54">
        <f t="shared" si="122"/>
        <v>1.7147338627272726</v>
      </c>
      <c r="O1774" s="50" t="s">
        <v>4472</v>
      </c>
    </row>
    <row r="1775" spans="1:15" s="4" customFormat="1" ht="15.75">
      <c r="A1775" s="43">
        <v>574</v>
      </c>
      <c r="B1775" s="44" t="s">
        <v>2117</v>
      </c>
      <c r="C1775" s="45" t="s">
        <v>5809</v>
      </c>
      <c r="D1775" s="46" t="s">
        <v>2118</v>
      </c>
      <c r="E1775" s="46" t="s">
        <v>5665</v>
      </c>
      <c r="F1775" s="46" t="s">
        <v>5613</v>
      </c>
      <c r="G1775" s="72" t="s">
        <v>5323</v>
      </c>
      <c r="H1775" s="43">
        <v>50</v>
      </c>
      <c r="I1775" s="49">
        <v>12.013</v>
      </c>
      <c r="J1775" s="68">
        <v>0.1</v>
      </c>
      <c r="K1775" s="58">
        <f>SUM(I1775*100)/110</f>
        <v>10.92090909090909</v>
      </c>
      <c r="L1775" s="69">
        <v>0.8802</v>
      </c>
      <c r="M1775" s="49">
        <f>SUM(K1775-(K1775*L1775))</f>
        <v>1.30832490909091</v>
      </c>
      <c r="N1775" s="54">
        <f>(M1775/H1775)</f>
        <v>0.0261664981818182</v>
      </c>
      <c r="O1775" s="50" t="s">
        <v>4472</v>
      </c>
    </row>
    <row r="1776" spans="1:15" s="4" customFormat="1" ht="15.75">
      <c r="A1776" s="43">
        <v>575</v>
      </c>
      <c r="B1776" s="44" t="s">
        <v>2117</v>
      </c>
      <c r="C1776" s="45" t="s">
        <v>2437</v>
      </c>
      <c r="D1776" s="46" t="s">
        <v>2118</v>
      </c>
      <c r="E1776" s="46" t="s">
        <v>4332</v>
      </c>
      <c r="F1776" s="46" t="s">
        <v>5613</v>
      </c>
      <c r="G1776" s="72" t="s">
        <v>5325</v>
      </c>
      <c r="H1776" s="43">
        <v>50</v>
      </c>
      <c r="I1776" s="49">
        <v>37.985</v>
      </c>
      <c r="J1776" s="68">
        <v>0.1</v>
      </c>
      <c r="K1776" s="58">
        <f t="shared" si="121"/>
        <v>34.53181818181818</v>
      </c>
      <c r="L1776" s="69">
        <v>0.8811</v>
      </c>
      <c r="M1776" s="49">
        <f t="shared" si="124"/>
        <v>4.105833181818181</v>
      </c>
      <c r="N1776" s="54">
        <f t="shared" si="122"/>
        <v>0.08211666363636361</v>
      </c>
      <c r="O1776" s="50" t="s">
        <v>4472</v>
      </c>
    </row>
    <row r="1777" spans="1:15" s="4" customFormat="1" ht="15.75">
      <c r="A1777" s="43">
        <v>576</v>
      </c>
      <c r="B1777" s="44" t="s">
        <v>2117</v>
      </c>
      <c r="C1777" s="45" t="s">
        <v>5322</v>
      </c>
      <c r="D1777" s="46" t="s">
        <v>2118</v>
      </c>
      <c r="E1777" s="46" t="s">
        <v>1867</v>
      </c>
      <c r="F1777" s="46" t="s">
        <v>5613</v>
      </c>
      <c r="G1777" s="72" t="s">
        <v>5324</v>
      </c>
      <c r="H1777" s="43">
        <v>30</v>
      </c>
      <c r="I1777" s="49">
        <v>25.149</v>
      </c>
      <c r="J1777" s="68">
        <v>0.1</v>
      </c>
      <c r="K1777" s="58">
        <f>SUM(I1777*100)/110</f>
        <v>22.862727272727273</v>
      </c>
      <c r="L1777" s="69">
        <v>0.8804</v>
      </c>
      <c r="M1777" s="49">
        <f>SUM(K1777-(K1777*L1777))</f>
        <v>2.7343821818181837</v>
      </c>
      <c r="N1777" s="54">
        <f>(M1777/H1777)</f>
        <v>0.09114607272727279</v>
      </c>
      <c r="O1777" s="50" t="s">
        <v>4472</v>
      </c>
    </row>
    <row r="1778" spans="1:15" s="4" customFormat="1" ht="15.75">
      <c r="A1778" s="43">
        <v>103</v>
      </c>
      <c r="B1778" s="45" t="s">
        <v>5512</v>
      </c>
      <c r="C1778" s="55" t="s">
        <v>2883</v>
      </c>
      <c r="D1778" s="46" t="s">
        <v>5513</v>
      </c>
      <c r="E1778" s="46" t="s">
        <v>4052</v>
      </c>
      <c r="F1778" s="47" t="s">
        <v>5613</v>
      </c>
      <c r="G1778" s="47" t="s">
        <v>546</v>
      </c>
      <c r="H1778" s="48">
        <v>28</v>
      </c>
      <c r="I1778" s="49">
        <v>12.785</v>
      </c>
      <c r="J1778" s="68">
        <v>0.1</v>
      </c>
      <c r="K1778" s="49">
        <f>SUM(I1778*100)/110</f>
        <v>11.622727272727273</v>
      </c>
      <c r="L1778" s="69">
        <v>0.5578</v>
      </c>
      <c r="M1778" s="56">
        <f>SUM(K1778-(K1778*L1778))</f>
        <v>5.139570000000001</v>
      </c>
      <c r="N1778" s="54">
        <v>0.11528</v>
      </c>
      <c r="O1778" s="50" t="s">
        <v>4472</v>
      </c>
    </row>
    <row r="1779" spans="1:15" s="4" customFormat="1" ht="15.75">
      <c r="A1779" s="43">
        <v>104</v>
      </c>
      <c r="B1779" s="45" t="s">
        <v>5512</v>
      </c>
      <c r="C1779" s="55" t="s">
        <v>2884</v>
      </c>
      <c r="D1779" s="46" t="s">
        <v>5513</v>
      </c>
      <c r="E1779" s="46" t="s">
        <v>5690</v>
      </c>
      <c r="F1779" s="47" t="s">
        <v>5613</v>
      </c>
      <c r="G1779" s="47" t="s">
        <v>547</v>
      </c>
      <c r="H1779" s="48">
        <v>14</v>
      </c>
      <c r="I1779" s="49">
        <v>11.198</v>
      </c>
      <c r="J1779" s="68">
        <v>0.1</v>
      </c>
      <c r="K1779" s="49">
        <f t="shared" si="121"/>
        <v>10.18</v>
      </c>
      <c r="L1779" s="69">
        <v>0.556</v>
      </c>
      <c r="M1779" s="56">
        <f t="shared" si="124"/>
        <v>4.519919999999999</v>
      </c>
      <c r="N1779" s="54">
        <v>0.20472</v>
      </c>
      <c r="O1779" s="50" t="s">
        <v>4472</v>
      </c>
    </row>
    <row r="1780" spans="1:15" s="4" customFormat="1" ht="30.75" customHeight="1">
      <c r="A1780" s="43">
        <v>406</v>
      </c>
      <c r="B1780" s="45" t="s">
        <v>4155</v>
      </c>
      <c r="C1780" s="45" t="s">
        <v>2013</v>
      </c>
      <c r="D1780" s="46" t="s">
        <v>4156</v>
      </c>
      <c r="E1780" s="46" t="s">
        <v>4157</v>
      </c>
      <c r="F1780" s="47" t="s">
        <v>5613</v>
      </c>
      <c r="G1780" s="47" t="s">
        <v>4122</v>
      </c>
      <c r="H1780" s="48">
        <v>1</v>
      </c>
      <c r="I1780" s="125">
        <v>39.9801</v>
      </c>
      <c r="J1780" s="68">
        <v>0.1</v>
      </c>
      <c r="K1780" s="49">
        <f aca="true" t="shared" si="125" ref="K1780:K1796">SUM(I1780*100)/110</f>
        <v>36.34554545454546</v>
      </c>
      <c r="L1780" s="69">
        <v>0.5003</v>
      </c>
      <c r="M1780" s="58">
        <f t="shared" si="124"/>
        <v>18.161869063636367</v>
      </c>
      <c r="N1780" s="54">
        <f t="shared" si="122"/>
        <v>18.161869063636367</v>
      </c>
      <c r="O1780" s="50" t="s">
        <v>1771</v>
      </c>
    </row>
    <row r="1781" spans="1:15" s="15" customFormat="1" ht="31.5">
      <c r="A1781" s="43">
        <v>407</v>
      </c>
      <c r="B1781" s="45" t="s">
        <v>4155</v>
      </c>
      <c r="C1781" s="45" t="s">
        <v>2014</v>
      </c>
      <c r="D1781" s="46" t="s">
        <v>4156</v>
      </c>
      <c r="E1781" s="46" t="s">
        <v>4158</v>
      </c>
      <c r="F1781" s="47" t="s">
        <v>5613</v>
      </c>
      <c r="G1781" s="47" t="s">
        <v>4123</v>
      </c>
      <c r="H1781" s="48">
        <v>1</v>
      </c>
      <c r="I1781" s="125">
        <v>44.65555</v>
      </c>
      <c r="J1781" s="68">
        <v>0.1</v>
      </c>
      <c r="K1781" s="49">
        <f t="shared" si="125"/>
        <v>40.59595454545454</v>
      </c>
      <c r="L1781" s="69">
        <v>0.5002</v>
      </c>
      <c r="M1781" s="58">
        <f t="shared" si="124"/>
        <v>20.28985808181818</v>
      </c>
      <c r="N1781" s="54">
        <f t="shared" si="122"/>
        <v>20.28985808181818</v>
      </c>
      <c r="O1781" s="50" t="s">
        <v>1771</v>
      </c>
    </row>
    <row r="1782" spans="1:15" s="4" customFormat="1" ht="31.5">
      <c r="A1782" s="43">
        <v>274</v>
      </c>
      <c r="B1782" s="44" t="s">
        <v>1743</v>
      </c>
      <c r="C1782" s="55" t="s">
        <v>2726</v>
      </c>
      <c r="D1782" s="46" t="s">
        <v>1744</v>
      </c>
      <c r="E1782" s="52" t="s">
        <v>3888</v>
      </c>
      <c r="F1782" s="47" t="s">
        <v>5613</v>
      </c>
      <c r="G1782" s="47" t="s">
        <v>3493</v>
      </c>
      <c r="H1782" s="48">
        <v>1</v>
      </c>
      <c r="I1782" s="49">
        <v>9.8404</v>
      </c>
      <c r="J1782" s="68">
        <v>0.1</v>
      </c>
      <c r="K1782" s="49">
        <f t="shared" si="125"/>
        <v>8.945818181818183</v>
      </c>
      <c r="L1782" s="69">
        <v>0.9062</v>
      </c>
      <c r="M1782" s="49">
        <f aca="true" t="shared" si="126" ref="M1782:M1788">SUM(K1782-(K1782*L1782))</f>
        <v>0.839117745454546</v>
      </c>
      <c r="N1782" s="54">
        <f aca="true" t="shared" si="127" ref="N1782:N1799">(M1782/H1782)</f>
        <v>0.839117745454546</v>
      </c>
      <c r="O1782" s="50" t="s">
        <v>1771</v>
      </c>
    </row>
    <row r="1783" spans="1:15" s="4" customFormat="1" ht="31.5">
      <c r="A1783" s="43">
        <v>275</v>
      </c>
      <c r="B1783" s="44" t="s">
        <v>1743</v>
      </c>
      <c r="C1783" s="55" t="s">
        <v>4153</v>
      </c>
      <c r="D1783" s="46" t="s">
        <v>1744</v>
      </c>
      <c r="E1783" s="52" t="s">
        <v>3889</v>
      </c>
      <c r="F1783" s="47" t="s">
        <v>5613</v>
      </c>
      <c r="G1783" s="47" t="s">
        <v>3494</v>
      </c>
      <c r="H1783" s="43">
        <v>1</v>
      </c>
      <c r="I1783" s="49">
        <v>35.3617</v>
      </c>
      <c r="J1783" s="68">
        <v>0.1</v>
      </c>
      <c r="K1783" s="49">
        <f>SUM(I1783*100)/110</f>
        <v>32.147</v>
      </c>
      <c r="L1783" s="69">
        <v>0.906</v>
      </c>
      <c r="M1783" s="49">
        <f>SUM(K1783-(K1783*L1783))</f>
        <v>3.0218179999999997</v>
      </c>
      <c r="N1783" s="54">
        <f>(M1783/H1783)</f>
        <v>3.0218179999999997</v>
      </c>
      <c r="O1783" s="50" t="s">
        <v>1771</v>
      </c>
    </row>
    <row r="1784" spans="1:15" s="4" customFormat="1" ht="31.5">
      <c r="A1784" s="43">
        <v>276</v>
      </c>
      <c r="B1784" s="44" t="s">
        <v>1743</v>
      </c>
      <c r="C1784" s="55" t="s">
        <v>3492</v>
      </c>
      <c r="D1784" s="46" t="s">
        <v>1744</v>
      </c>
      <c r="E1784" s="52" t="s">
        <v>4536</v>
      </c>
      <c r="F1784" s="47" t="s">
        <v>5613</v>
      </c>
      <c r="G1784" s="47" t="s">
        <v>5674</v>
      </c>
      <c r="H1784" s="48">
        <v>1</v>
      </c>
      <c r="I1784" s="49">
        <v>20.0174</v>
      </c>
      <c r="J1784" s="68">
        <v>0.1</v>
      </c>
      <c r="K1784" s="49">
        <f t="shared" si="125"/>
        <v>18.197636363636363</v>
      </c>
      <c r="L1784" s="69">
        <v>0.9063</v>
      </c>
      <c r="M1784" s="49">
        <f t="shared" si="126"/>
        <v>1.7051185272727274</v>
      </c>
      <c r="N1784" s="54">
        <f t="shared" si="127"/>
        <v>1.7051185272727274</v>
      </c>
      <c r="O1784" s="50" t="s">
        <v>1771</v>
      </c>
    </row>
    <row r="1785" spans="1:15" s="4" customFormat="1" ht="31.5">
      <c r="A1785" s="43">
        <v>779</v>
      </c>
      <c r="B1785" s="44" t="s">
        <v>2868</v>
      </c>
      <c r="C1785" s="55" t="s">
        <v>3795</v>
      </c>
      <c r="D1785" s="46" t="s">
        <v>5301</v>
      </c>
      <c r="E1785" s="46" t="s">
        <v>2869</v>
      </c>
      <c r="F1785" s="47" t="s">
        <v>5613</v>
      </c>
      <c r="G1785" s="46" t="s">
        <v>3796</v>
      </c>
      <c r="H1785" s="48">
        <v>10</v>
      </c>
      <c r="I1785" s="126" t="s">
        <v>159</v>
      </c>
      <c r="J1785" s="167"/>
      <c r="K1785" s="49"/>
      <c r="L1785" s="69"/>
      <c r="M1785" s="49"/>
      <c r="N1785" s="51"/>
      <c r="O1785" s="50" t="s">
        <v>4472</v>
      </c>
    </row>
    <row r="1786" spans="1:15" s="1" customFormat="1" ht="31.5">
      <c r="A1786" s="43">
        <v>823</v>
      </c>
      <c r="B1786" s="45" t="s">
        <v>4193</v>
      </c>
      <c r="C1786" s="45" t="s">
        <v>5106</v>
      </c>
      <c r="D1786" s="46" t="s">
        <v>2278</v>
      </c>
      <c r="E1786" s="46" t="s">
        <v>4518</v>
      </c>
      <c r="F1786" s="47" t="s">
        <v>5613</v>
      </c>
      <c r="G1786" s="46" t="s">
        <v>4905</v>
      </c>
      <c r="H1786" s="48">
        <v>1</v>
      </c>
      <c r="I1786" s="49">
        <v>3.0504</v>
      </c>
      <c r="J1786" s="68">
        <v>0.1</v>
      </c>
      <c r="K1786" s="49">
        <f>SUM(I1786*100)/110</f>
        <v>2.7730909090909086</v>
      </c>
      <c r="L1786" s="69">
        <v>0.8559</v>
      </c>
      <c r="M1786" s="49">
        <f>SUM(K1786-(K1786*L1786))</f>
        <v>0.3996024</v>
      </c>
      <c r="N1786" s="51">
        <f>(M1786/H1786)</f>
        <v>0.3996024</v>
      </c>
      <c r="O1786" s="50" t="s">
        <v>1773</v>
      </c>
    </row>
    <row r="1787" spans="1:15" s="1" customFormat="1" ht="15.75">
      <c r="A1787" s="43">
        <v>824</v>
      </c>
      <c r="B1787" s="45" t="s">
        <v>4193</v>
      </c>
      <c r="C1787" s="45" t="s">
        <v>5107</v>
      </c>
      <c r="D1787" s="46" t="s">
        <v>2278</v>
      </c>
      <c r="E1787" s="46" t="s">
        <v>4519</v>
      </c>
      <c r="F1787" s="47" t="s">
        <v>5613</v>
      </c>
      <c r="G1787" s="46" t="s">
        <v>4482</v>
      </c>
      <c r="H1787" s="48">
        <v>1</v>
      </c>
      <c r="I1787" s="49">
        <v>4.96032</v>
      </c>
      <c r="J1787" s="68">
        <v>0.1</v>
      </c>
      <c r="K1787" s="49">
        <f>SUM(I1787*100)/110</f>
        <v>4.509381818181819</v>
      </c>
      <c r="L1787" s="69">
        <v>0.5344</v>
      </c>
      <c r="M1787" s="58">
        <f>SUM(K1787-(K1787*L1787))</f>
        <v>2.0995681745454546</v>
      </c>
      <c r="N1787" s="54">
        <f>(M1787/H1787)</f>
        <v>2.0995681745454546</v>
      </c>
      <c r="O1787" s="50" t="s">
        <v>4472</v>
      </c>
    </row>
    <row r="1788" spans="1:15" s="1" customFormat="1" ht="15.75">
      <c r="A1788" s="43">
        <v>825</v>
      </c>
      <c r="B1788" s="45" t="s">
        <v>4193</v>
      </c>
      <c r="C1788" s="45" t="s">
        <v>5108</v>
      </c>
      <c r="D1788" s="46" t="s">
        <v>2278</v>
      </c>
      <c r="E1788" s="46" t="s">
        <v>4767</v>
      </c>
      <c r="F1788" s="47" t="s">
        <v>5613</v>
      </c>
      <c r="G1788" s="46" t="s">
        <v>110</v>
      </c>
      <c r="H1788" s="48">
        <v>1</v>
      </c>
      <c r="I1788" s="49">
        <v>35.54144</v>
      </c>
      <c r="J1788" s="68">
        <v>0.1</v>
      </c>
      <c r="K1788" s="49">
        <f t="shared" si="125"/>
        <v>32.3104</v>
      </c>
      <c r="L1788" s="69">
        <v>0.5003</v>
      </c>
      <c r="M1788" s="49">
        <f t="shared" si="126"/>
        <v>16.145506880000003</v>
      </c>
      <c r="N1788" s="54">
        <f t="shared" si="127"/>
        <v>16.145506880000003</v>
      </c>
      <c r="O1788" s="50" t="s">
        <v>4472</v>
      </c>
    </row>
    <row r="1789" spans="1:15" s="4" customFormat="1" ht="15.75">
      <c r="A1789" s="43">
        <v>826</v>
      </c>
      <c r="B1789" s="45" t="s">
        <v>4193</v>
      </c>
      <c r="C1789" s="45" t="s">
        <v>5109</v>
      </c>
      <c r="D1789" s="46" t="s">
        <v>2278</v>
      </c>
      <c r="E1789" s="46" t="s">
        <v>4198</v>
      </c>
      <c r="F1789" s="47" t="s">
        <v>5613</v>
      </c>
      <c r="G1789" s="46" t="s">
        <v>111</v>
      </c>
      <c r="H1789" s="48">
        <v>1</v>
      </c>
      <c r="I1789" s="49">
        <v>77.19555</v>
      </c>
      <c r="J1789" s="68">
        <v>0.1</v>
      </c>
      <c r="K1789" s="49">
        <f t="shared" si="125"/>
        <v>70.17777272727272</v>
      </c>
      <c r="L1789" s="69">
        <v>0.5001</v>
      </c>
      <c r="M1789" s="49">
        <f aca="true" t="shared" si="128" ref="M1789:M1796">SUM(K1789-(K1789*L1789))</f>
        <v>35.08186858636363</v>
      </c>
      <c r="N1789" s="54">
        <f t="shared" si="127"/>
        <v>35.08186858636363</v>
      </c>
      <c r="O1789" s="50" t="s">
        <v>4472</v>
      </c>
    </row>
    <row r="1790" spans="1:15" s="4" customFormat="1" ht="15.75">
      <c r="A1790" s="43">
        <v>616</v>
      </c>
      <c r="B1790" s="45" t="s">
        <v>2924</v>
      </c>
      <c r="C1790" s="55" t="s">
        <v>5328</v>
      </c>
      <c r="D1790" s="46" t="s">
        <v>4039</v>
      </c>
      <c r="E1790" s="46" t="s">
        <v>2737</v>
      </c>
      <c r="F1790" s="47" t="s">
        <v>5613</v>
      </c>
      <c r="G1790" s="46" t="s">
        <v>2890</v>
      </c>
      <c r="H1790" s="48">
        <v>1</v>
      </c>
      <c r="I1790" s="49">
        <v>6.09933</v>
      </c>
      <c r="J1790" s="68">
        <v>0.1</v>
      </c>
      <c r="K1790" s="58">
        <f>SUM(I1790*100)/110</f>
        <v>5.544845454545454</v>
      </c>
      <c r="L1790" s="69">
        <v>0.8431</v>
      </c>
      <c r="M1790" s="49">
        <f t="shared" si="128"/>
        <v>0.8699862518181822</v>
      </c>
      <c r="N1790" s="54">
        <f>(M1790/H1790)</f>
        <v>0.8699862518181822</v>
      </c>
      <c r="O1790" s="50" t="s">
        <v>1773</v>
      </c>
    </row>
    <row r="1791" spans="1:15" s="16" customFormat="1" ht="15.75">
      <c r="A1791" s="43">
        <v>618</v>
      </c>
      <c r="B1791" s="45" t="s">
        <v>2924</v>
      </c>
      <c r="C1791" s="55" t="s">
        <v>5716</v>
      </c>
      <c r="D1791" s="52" t="s">
        <v>2904</v>
      </c>
      <c r="E1791" s="46" t="s">
        <v>2476</v>
      </c>
      <c r="F1791" s="47" t="s">
        <v>5613</v>
      </c>
      <c r="G1791" s="46" t="s">
        <v>2891</v>
      </c>
      <c r="H1791" s="48">
        <v>1</v>
      </c>
      <c r="I1791" s="49">
        <v>2.44922</v>
      </c>
      <c r="J1791" s="68">
        <v>0.1</v>
      </c>
      <c r="K1791" s="58">
        <f t="shared" si="125"/>
        <v>2.2265636363636365</v>
      </c>
      <c r="L1791" s="69">
        <v>0.8473</v>
      </c>
      <c r="M1791" s="49">
        <f t="shared" si="128"/>
        <v>0.33999626727272725</v>
      </c>
      <c r="N1791" s="58">
        <f t="shared" si="127"/>
        <v>0.33999626727272725</v>
      </c>
      <c r="O1791" s="50" t="s">
        <v>1773</v>
      </c>
    </row>
    <row r="1792" spans="1:15" ht="15.75">
      <c r="A1792" s="43">
        <v>123</v>
      </c>
      <c r="B1792" s="45" t="s">
        <v>3987</v>
      </c>
      <c r="C1792" s="45" t="s">
        <v>4496</v>
      </c>
      <c r="D1792" s="46" t="s">
        <v>5185</v>
      </c>
      <c r="E1792" s="46" t="s">
        <v>5690</v>
      </c>
      <c r="F1792" s="47" t="s">
        <v>5613</v>
      </c>
      <c r="G1792" s="47" t="s">
        <v>4499</v>
      </c>
      <c r="H1792" s="48">
        <v>30</v>
      </c>
      <c r="I1792" s="49">
        <v>29.716</v>
      </c>
      <c r="J1792" s="68">
        <v>0.1</v>
      </c>
      <c r="K1792" s="49">
        <f t="shared" si="125"/>
        <v>27.014545454545452</v>
      </c>
      <c r="L1792" s="69">
        <v>0.665</v>
      </c>
      <c r="M1792" s="49">
        <f t="shared" si="128"/>
        <v>9.049872727272724</v>
      </c>
      <c r="N1792" s="54">
        <f t="shared" si="127"/>
        <v>0.3016624242424241</v>
      </c>
      <c r="O1792" s="50" t="s">
        <v>4472</v>
      </c>
    </row>
    <row r="1793" spans="1:15" ht="15.75">
      <c r="A1793" s="43">
        <v>124</v>
      </c>
      <c r="B1793" s="45" t="s">
        <v>3987</v>
      </c>
      <c r="C1793" s="45" t="s">
        <v>4497</v>
      </c>
      <c r="D1793" s="46" t="s">
        <v>5185</v>
      </c>
      <c r="E1793" s="46" t="s">
        <v>5186</v>
      </c>
      <c r="F1793" s="47" t="s">
        <v>5613</v>
      </c>
      <c r="G1793" s="47" t="s">
        <v>4645</v>
      </c>
      <c r="H1793" s="48">
        <v>30</v>
      </c>
      <c r="I1793" s="49">
        <v>46.7265</v>
      </c>
      <c r="J1793" s="68">
        <v>0.1</v>
      </c>
      <c r="K1793" s="49">
        <f t="shared" si="125"/>
        <v>42.47863636363637</v>
      </c>
      <c r="L1793" s="69">
        <v>0.705</v>
      </c>
      <c r="M1793" s="49">
        <f t="shared" si="128"/>
        <v>12.53119772727273</v>
      </c>
      <c r="N1793" s="54">
        <f t="shared" si="127"/>
        <v>0.417706590909091</v>
      </c>
      <c r="O1793" s="50" t="s">
        <v>4472</v>
      </c>
    </row>
    <row r="1794" spans="1:15" ht="15.75">
      <c r="A1794" s="43">
        <v>125</v>
      </c>
      <c r="B1794" s="45" t="s">
        <v>3987</v>
      </c>
      <c r="C1794" s="45" t="s">
        <v>4498</v>
      </c>
      <c r="D1794" s="46" t="s">
        <v>5185</v>
      </c>
      <c r="E1794" s="46" t="s">
        <v>5342</v>
      </c>
      <c r="F1794" s="47" t="s">
        <v>5613</v>
      </c>
      <c r="G1794" s="47" t="s">
        <v>4646</v>
      </c>
      <c r="H1794" s="48">
        <v>30</v>
      </c>
      <c r="I1794" s="49">
        <v>46.7265</v>
      </c>
      <c r="J1794" s="68">
        <v>0.1</v>
      </c>
      <c r="K1794" s="49">
        <f t="shared" si="125"/>
        <v>42.47863636363637</v>
      </c>
      <c r="L1794" s="69">
        <v>0.705</v>
      </c>
      <c r="M1794" s="49">
        <f t="shared" si="128"/>
        <v>12.53119772727273</v>
      </c>
      <c r="N1794" s="54">
        <f t="shared" si="127"/>
        <v>0.417706590909091</v>
      </c>
      <c r="O1794" s="50" t="s">
        <v>4472</v>
      </c>
    </row>
    <row r="1795" spans="1:15" ht="31.5">
      <c r="A1795" s="43">
        <v>115</v>
      </c>
      <c r="B1795" s="45" t="s">
        <v>4279</v>
      </c>
      <c r="C1795" s="45" t="s">
        <v>4493</v>
      </c>
      <c r="D1795" s="46" t="s">
        <v>3746</v>
      </c>
      <c r="E1795" s="46" t="s">
        <v>3747</v>
      </c>
      <c r="F1795" s="47" t="s">
        <v>5613</v>
      </c>
      <c r="G1795" s="47" t="s">
        <v>4495</v>
      </c>
      <c r="H1795" s="48">
        <v>1</v>
      </c>
      <c r="I1795" s="49">
        <v>3.03973</v>
      </c>
      <c r="J1795" s="68">
        <v>0.1</v>
      </c>
      <c r="K1795" s="49">
        <f>SUM(I1795*100)/110</f>
        <v>2.763390909090909</v>
      </c>
      <c r="L1795" s="69">
        <v>0.6246</v>
      </c>
      <c r="M1795" s="49">
        <f t="shared" si="128"/>
        <v>1.0373769472727272</v>
      </c>
      <c r="N1795" s="54">
        <f>(M1795/H1795)</f>
        <v>1.0373769472727272</v>
      </c>
      <c r="O1795" s="50" t="s">
        <v>4472</v>
      </c>
    </row>
    <row r="1796" spans="1:15" s="4" customFormat="1" ht="31.5">
      <c r="A1796" s="43">
        <v>116</v>
      </c>
      <c r="B1796" s="45" t="s">
        <v>4279</v>
      </c>
      <c r="C1796" s="45" t="s">
        <v>4494</v>
      </c>
      <c r="D1796" s="46" t="s">
        <v>3746</v>
      </c>
      <c r="E1796" s="46" t="s">
        <v>5345</v>
      </c>
      <c r="F1796" s="47" t="s">
        <v>5613</v>
      </c>
      <c r="G1796" s="47" t="s">
        <v>3362</v>
      </c>
      <c r="H1796" s="48">
        <v>1</v>
      </c>
      <c r="I1796" s="49">
        <v>2.530201</v>
      </c>
      <c r="J1796" s="68">
        <v>0.1</v>
      </c>
      <c r="K1796" s="49">
        <f t="shared" si="125"/>
        <v>2.3001827272727273</v>
      </c>
      <c r="L1796" s="69">
        <v>0.6522</v>
      </c>
      <c r="M1796" s="49">
        <f t="shared" si="128"/>
        <v>0.8000035525454545</v>
      </c>
      <c r="N1796" s="58">
        <f t="shared" si="127"/>
        <v>0.8000035525454545</v>
      </c>
      <c r="O1796" s="50" t="s">
        <v>1771</v>
      </c>
    </row>
    <row r="1797" spans="1:15" s="4" customFormat="1" ht="15.75">
      <c r="A1797" s="43">
        <v>1270</v>
      </c>
      <c r="B1797" s="44" t="s">
        <v>5500</v>
      </c>
      <c r="C1797" s="55" t="s">
        <v>2832</v>
      </c>
      <c r="D1797" s="46" t="s">
        <v>5501</v>
      </c>
      <c r="E1797" s="46" t="s">
        <v>5126</v>
      </c>
      <c r="F1797" s="47" t="s">
        <v>5613</v>
      </c>
      <c r="G1797" s="46" t="s">
        <v>2833</v>
      </c>
      <c r="H1797" s="48">
        <v>28</v>
      </c>
      <c r="I1797" s="49" t="s">
        <v>5604</v>
      </c>
      <c r="J1797" s="68">
        <v>0.1</v>
      </c>
      <c r="K1797" s="49" t="s">
        <v>5604</v>
      </c>
      <c r="L1797" s="69"/>
      <c r="M1797" s="58">
        <v>1057.5306</v>
      </c>
      <c r="N1797" s="54">
        <v>37.76895</v>
      </c>
      <c r="O1797" s="50" t="s">
        <v>1771</v>
      </c>
    </row>
    <row r="1798" spans="1:15" ht="15.75">
      <c r="A1798" s="43">
        <v>1264</v>
      </c>
      <c r="B1798" s="44" t="s">
        <v>5785</v>
      </c>
      <c r="C1798" s="55" t="s">
        <v>3104</v>
      </c>
      <c r="D1798" s="46" t="s">
        <v>5786</v>
      </c>
      <c r="E1798" s="46" t="s">
        <v>5787</v>
      </c>
      <c r="F1798" s="47" t="s">
        <v>5613</v>
      </c>
      <c r="G1798" s="46" t="s">
        <v>3106</v>
      </c>
      <c r="H1798" s="48">
        <v>1</v>
      </c>
      <c r="I1798" s="49">
        <v>13.1458</v>
      </c>
      <c r="J1798" s="68">
        <v>0.1</v>
      </c>
      <c r="K1798" s="49">
        <f>SUM(I1798*100)/110</f>
        <v>11.950727272727272</v>
      </c>
      <c r="L1798" s="69">
        <v>0.9021</v>
      </c>
      <c r="M1798" s="58">
        <f>SUM(K1798-(K1798*L1798))</f>
        <v>1.1699762000000007</v>
      </c>
      <c r="N1798" s="54">
        <f t="shared" si="127"/>
        <v>1.1699762000000007</v>
      </c>
      <c r="O1798" s="50" t="s">
        <v>1773</v>
      </c>
    </row>
    <row r="1799" spans="1:15" s="4" customFormat="1" ht="15.75">
      <c r="A1799" s="43">
        <v>1265</v>
      </c>
      <c r="B1799" s="44" t="s">
        <v>5785</v>
      </c>
      <c r="C1799" s="55" t="s">
        <v>3105</v>
      </c>
      <c r="D1799" s="46" t="s">
        <v>5786</v>
      </c>
      <c r="E1799" s="46" t="s">
        <v>2887</v>
      </c>
      <c r="F1799" s="47" t="s">
        <v>5613</v>
      </c>
      <c r="G1799" s="46" t="s">
        <v>2831</v>
      </c>
      <c r="H1799" s="48">
        <v>1</v>
      </c>
      <c r="I1799" s="49">
        <v>26.2918</v>
      </c>
      <c r="J1799" s="68">
        <v>0.1</v>
      </c>
      <c r="K1799" s="49">
        <f>SUM(I1799*100)/110</f>
        <v>23.901636363636364</v>
      </c>
      <c r="L1799" s="69">
        <v>0.9021</v>
      </c>
      <c r="M1799" s="58">
        <f>SUM(K1799-(K1799*L1799))</f>
        <v>2.3399702</v>
      </c>
      <c r="N1799" s="54">
        <f t="shared" si="127"/>
        <v>2.3399702</v>
      </c>
      <c r="O1799" s="50" t="s">
        <v>1773</v>
      </c>
    </row>
    <row r="1800" spans="1:15" s="4" customFormat="1" ht="31.5">
      <c r="A1800" s="43">
        <v>713</v>
      </c>
      <c r="B1800" s="44" t="s">
        <v>4546</v>
      </c>
      <c r="C1800" s="55" t="s">
        <v>2897</v>
      </c>
      <c r="D1800" s="46" t="s">
        <v>4547</v>
      </c>
      <c r="E1800" s="46" t="s">
        <v>3280</v>
      </c>
      <c r="F1800" s="47" t="s">
        <v>5613</v>
      </c>
      <c r="G1800" s="124" t="s">
        <v>2898</v>
      </c>
      <c r="H1800" s="43">
        <v>1</v>
      </c>
      <c r="I1800" s="49" t="s">
        <v>5604</v>
      </c>
      <c r="J1800" s="68">
        <v>0.1</v>
      </c>
      <c r="K1800" s="49" t="s">
        <v>5604</v>
      </c>
      <c r="L1800" s="69"/>
      <c r="M1800" s="49">
        <v>12.47105</v>
      </c>
      <c r="N1800" s="54">
        <v>12.47105</v>
      </c>
      <c r="O1800" s="50" t="s">
        <v>4472</v>
      </c>
    </row>
    <row r="1801" spans="1:15" s="4" customFormat="1" ht="15.75">
      <c r="A1801" s="43">
        <v>81</v>
      </c>
      <c r="B1801" s="44" t="s">
        <v>2253</v>
      </c>
      <c r="C1801" s="45" t="s">
        <v>5616</v>
      </c>
      <c r="D1801" s="46" t="s">
        <v>2254</v>
      </c>
      <c r="E1801" s="46" t="s">
        <v>2255</v>
      </c>
      <c r="F1801" s="47" t="s">
        <v>5613</v>
      </c>
      <c r="G1801" s="72" t="s">
        <v>5617</v>
      </c>
      <c r="H1801" s="43">
        <v>20</v>
      </c>
      <c r="I1801" s="58">
        <v>6.9998</v>
      </c>
      <c r="J1801" s="68">
        <v>0.1</v>
      </c>
      <c r="K1801" s="49">
        <f>SUM(I1801*100)/110</f>
        <v>6.363454545454545</v>
      </c>
      <c r="L1801" s="69">
        <v>0.9931</v>
      </c>
      <c r="M1801" s="49">
        <f>SUM(K1801-(K1801*L1801))</f>
        <v>0.043907836363636044</v>
      </c>
      <c r="N1801" s="54">
        <v>0.00222</v>
      </c>
      <c r="O1801" s="50" t="s">
        <v>1773</v>
      </c>
    </row>
    <row r="1802" spans="1:15" s="4" customFormat="1" ht="15.75">
      <c r="A1802" s="43">
        <v>82</v>
      </c>
      <c r="B1802" s="44" t="s">
        <v>2253</v>
      </c>
      <c r="C1802" s="45" t="s">
        <v>5618</v>
      </c>
      <c r="D1802" s="46" t="s">
        <v>2254</v>
      </c>
      <c r="E1802" s="46" t="s">
        <v>2256</v>
      </c>
      <c r="F1802" s="47" t="s">
        <v>5613</v>
      </c>
      <c r="G1802" s="72" t="s">
        <v>5384</v>
      </c>
      <c r="H1802" s="43">
        <v>20</v>
      </c>
      <c r="I1802" s="49">
        <v>2.99999</v>
      </c>
      <c r="J1802" s="68">
        <v>0.1</v>
      </c>
      <c r="K1802" s="49">
        <f aca="true" t="shared" si="129" ref="K1802:K1808">SUM(I1802*100)/110</f>
        <v>2.7272636363636362</v>
      </c>
      <c r="L1802" s="69">
        <v>0.9931</v>
      </c>
      <c r="M1802" s="49">
        <f>SUM(K1802-(K1802*L1802))</f>
        <v>0.018818119090909136</v>
      </c>
      <c r="N1802" s="54">
        <v>0.00095</v>
      </c>
      <c r="O1802" s="50" t="s">
        <v>1773</v>
      </c>
    </row>
    <row r="1803" spans="1:15" ht="15.75">
      <c r="A1803" s="43">
        <v>83</v>
      </c>
      <c r="B1803" s="44" t="s">
        <v>2253</v>
      </c>
      <c r="C1803" s="45" t="s">
        <v>5383</v>
      </c>
      <c r="D1803" s="46" t="s">
        <v>2254</v>
      </c>
      <c r="E1803" s="46" t="s">
        <v>2257</v>
      </c>
      <c r="F1803" s="47" t="s">
        <v>5613</v>
      </c>
      <c r="G1803" s="72" t="s">
        <v>5385</v>
      </c>
      <c r="H1803" s="43">
        <v>20</v>
      </c>
      <c r="I1803" s="49">
        <v>4.01</v>
      </c>
      <c r="J1803" s="68">
        <v>0.1</v>
      </c>
      <c r="K1803" s="49">
        <f t="shared" si="129"/>
        <v>3.6454545454545455</v>
      </c>
      <c r="L1803" s="69">
        <v>0.993</v>
      </c>
      <c r="M1803" s="49">
        <f>SUM(K1803-(K1803*L1803))</f>
        <v>0.025518181818181773</v>
      </c>
      <c r="N1803" s="54">
        <f aca="true" t="shared" si="130" ref="N1803:N1808">(M1803/H1803)</f>
        <v>0.0012759090909090886</v>
      </c>
      <c r="O1803" s="50" t="s">
        <v>1773</v>
      </c>
    </row>
    <row r="1804" spans="1:15" ht="15.75">
      <c r="A1804" s="43">
        <v>84</v>
      </c>
      <c r="B1804" s="44" t="s">
        <v>2253</v>
      </c>
      <c r="C1804" s="45" t="s">
        <v>5380</v>
      </c>
      <c r="D1804" s="46" t="s">
        <v>2254</v>
      </c>
      <c r="E1804" s="46" t="s">
        <v>2035</v>
      </c>
      <c r="F1804" s="47" t="s">
        <v>5613</v>
      </c>
      <c r="G1804" s="72" t="s">
        <v>5386</v>
      </c>
      <c r="H1804" s="43">
        <v>1</v>
      </c>
      <c r="I1804" s="49">
        <v>7.7949</v>
      </c>
      <c r="J1804" s="68">
        <v>0.1</v>
      </c>
      <c r="K1804" s="49">
        <f t="shared" si="129"/>
        <v>7.0862727272727275</v>
      </c>
      <c r="L1804" s="69">
        <v>0.9302</v>
      </c>
      <c r="M1804" s="58">
        <f>SUM(K1804-(K1804*L1804))</f>
        <v>0.49462183636363655</v>
      </c>
      <c r="N1804" s="54">
        <f t="shared" si="130"/>
        <v>0.49462183636363655</v>
      </c>
      <c r="O1804" s="50" t="s">
        <v>1773</v>
      </c>
    </row>
    <row r="1805" spans="1:15" ht="15.75">
      <c r="A1805" s="43">
        <v>108</v>
      </c>
      <c r="B1805" s="45" t="s">
        <v>4765</v>
      </c>
      <c r="C1805" s="55" t="s">
        <v>548</v>
      </c>
      <c r="D1805" s="46" t="s">
        <v>4766</v>
      </c>
      <c r="E1805" s="46" t="s">
        <v>4411</v>
      </c>
      <c r="F1805" s="47" t="s">
        <v>5613</v>
      </c>
      <c r="G1805" s="47" t="s">
        <v>550</v>
      </c>
      <c r="H1805" s="43">
        <v>12</v>
      </c>
      <c r="I1805" s="49">
        <v>4.9</v>
      </c>
      <c r="J1805" s="68">
        <v>0.1</v>
      </c>
      <c r="K1805" s="49">
        <f t="shared" si="129"/>
        <v>4.454545454545455</v>
      </c>
      <c r="L1805" s="69">
        <v>0.8955</v>
      </c>
      <c r="M1805" s="58">
        <f aca="true" t="shared" si="131" ref="M1805:M1811">SUM(K1805-(K1805*L1805))</f>
        <v>0.4655</v>
      </c>
      <c r="N1805" s="54">
        <f t="shared" si="130"/>
        <v>0.03879166666666667</v>
      </c>
      <c r="O1805" s="50" t="s">
        <v>4472</v>
      </c>
    </row>
    <row r="1806" spans="1:15" s="1" customFormat="1" ht="15.75">
      <c r="A1806" s="43">
        <v>109</v>
      </c>
      <c r="B1806" s="45" t="s">
        <v>4765</v>
      </c>
      <c r="C1806" s="55" t="s">
        <v>549</v>
      </c>
      <c r="D1806" s="46" t="s">
        <v>4766</v>
      </c>
      <c r="E1806" s="46" t="s">
        <v>4412</v>
      </c>
      <c r="F1806" s="47" t="s">
        <v>5613</v>
      </c>
      <c r="G1806" s="47" t="s">
        <v>4485</v>
      </c>
      <c r="H1806" s="48">
        <v>1</v>
      </c>
      <c r="I1806" s="49">
        <v>3.269</v>
      </c>
      <c r="J1806" s="68">
        <v>0.1</v>
      </c>
      <c r="K1806" s="49">
        <f t="shared" si="129"/>
        <v>2.971818181818182</v>
      </c>
      <c r="L1806" s="69">
        <v>0.8845</v>
      </c>
      <c r="M1806" s="58">
        <f t="shared" si="131"/>
        <v>0.343245</v>
      </c>
      <c r="N1806" s="54">
        <f t="shared" si="130"/>
        <v>0.343245</v>
      </c>
      <c r="O1806" s="50" t="s">
        <v>4472</v>
      </c>
    </row>
    <row r="1807" spans="1:15" s="16" customFormat="1" ht="15.75">
      <c r="A1807" s="43">
        <v>133</v>
      </c>
      <c r="B1807" s="45" t="s">
        <v>2464</v>
      </c>
      <c r="C1807" s="55" t="s">
        <v>4647</v>
      </c>
      <c r="D1807" s="46" t="s">
        <v>2465</v>
      </c>
      <c r="E1807" s="46" t="s">
        <v>2962</v>
      </c>
      <c r="F1807" s="47" t="s">
        <v>5613</v>
      </c>
      <c r="G1807" s="46" t="s">
        <v>4649</v>
      </c>
      <c r="H1807" s="48">
        <v>3</v>
      </c>
      <c r="I1807" s="49">
        <v>17.4193</v>
      </c>
      <c r="J1807" s="68">
        <v>0.1</v>
      </c>
      <c r="K1807" s="49">
        <f>SUM(I1807*100)/110</f>
        <v>15.835727272727274</v>
      </c>
      <c r="L1807" s="69">
        <v>0.8029</v>
      </c>
      <c r="M1807" s="49">
        <f t="shared" si="131"/>
        <v>3.1212218454545457</v>
      </c>
      <c r="N1807" s="54">
        <f>(M1807/H1807)</f>
        <v>1.040407281818182</v>
      </c>
      <c r="O1807" s="50" t="s">
        <v>4472</v>
      </c>
    </row>
    <row r="1808" spans="1:15" ht="31.5">
      <c r="A1808" s="43">
        <v>134</v>
      </c>
      <c r="B1808" s="45" t="s">
        <v>2464</v>
      </c>
      <c r="C1808" s="55" t="s">
        <v>4648</v>
      </c>
      <c r="D1808" s="46" t="s">
        <v>2465</v>
      </c>
      <c r="E1808" s="46" t="s">
        <v>4027</v>
      </c>
      <c r="F1808" s="47" t="s">
        <v>5613</v>
      </c>
      <c r="G1808" s="46" t="s">
        <v>4650</v>
      </c>
      <c r="H1808" s="48">
        <v>1</v>
      </c>
      <c r="I1808" s="49">
        <v>19.7689</v>
      </c>
      <c r="J1808" s="68">
        <v>0.1</v>
      </c>
      <c r="K1808" s="49">
        <f t="shared" si="129"/>
        <v>17.97172727272727</v>
      </c>
      <c r="L1808" s="69">
        <v>0.5796</v>
      </c>
      <c r="M1808" s="49">
        <f t="shared" si="131"/>
        <v>7.555314145454545</v>
      </c>
      <c r="N1808" s="54">
        <f t="shared" si="130"/>
        <v>7.555314145454545</v>
      </c>
      <c r="O1808" s="50" t="s">
        <v>1771</v>
      </c>
    </row>
    <row r="1809" spans="1:15" s="4" customFormat="1" ht="15.75">
      <c r="A1809" s="43">
        <v>1118</v>
      </c>
      <c r="B1809" s="44" t="s">
        <v>2788</v>
      </c>
      <c r="C1809" s="45" t="s">
        <v>5669</v>
      </c>
      <c r="D1809" s="46" t="s">
        <v>3080</v>
      </c>
      <c r="E1809" s="46" t="s">
        <v>3081</v>
      </c>
      <c r="F1809" s="47" t="s">
        <v>5613</v>
      </c>
      <c r="G1809" s="43" t="s">
        <v>4867</v>
      </c>
      <c r="H1809" s="43">
        <v>30</v>
      </c>
      <c r="I1809" s="49">
        <v>13.182</v>
      </c>
      <c r="J1809" s="68">
        <v>0.1</v>
      </c>
      <c r="K1809" s="49">
        <f>SUM(I1809*100)/110</f>
        <v>11.983636363636364</v>
      </c>
      <c r="L1809" s="69">
        <v>0.6722</v>
      </c>
      <c r="M1809" s="58">
        <f t="shared" si="131"/>
        <v>3.928236</v>
      </c>
      <c r="N1809" s="54">
        <f>(M1809/H1809)</f>
        <v>0.1309412</v>
      </c>
      <c r="O1809" s="50" t="s">
        <v>4472</v>
      </c>
    </row>
    <row r="1810" spans="1:15" s="4" customFormat="1" ht="15.75">
      <c r="A1810" s="43">
        <v>1119</v>
      </c>
      <c r="B1810" s="44" t="s">
        <v>2788</v>
      </c>
      <c r="C1810" s="45" t="s">
        <v>5670</v>
      </c>
      <c r="D1810" s="46" t="s">
        <v>2789</v>
      </c>
      <c r="E1810" s="46" t="s">
        <v>2217</v>
      </c>
      <c r="F1810" s="47" t="s">
        <v>5613</v>
      </c>
      <c r="G1810" s="43" t="s">
        <v>4868</v>
      </c>
      <c r="H1810" s="43">
        <v>15</v>
      </c>
      <c r="I1810" s="49">
        <v>6.58995</v>
      </c>
      <c r="J1810" s="68">
        <v>0.1</v>
      </c>
      <c r="K1810" s="49">
        <f>SUM(I1810*100)/110</f>
        <v>5.9908636363636365</v>
      </c>
      <c r="L1810" s="69">
        <v>0.6235</v>
      </c>
      <c r="M1810" s="58">
        <f t="shared" si="131"/>
        <v>2.255560159090909</v>
      </c>
      <c r="N1810" s="54">
        <f>(M1810/H1810)</f>
        <v>0.15037067727272727</v>
      </c>
      <c r="O1810" s="50" t="s">
        <v>4472</v>
      </c>
    </row>
    <row r="1811" spans="1:15" s="4" customFormat="1" ht="15.75">
      <c r="A1811" s="43">
        <v>1120</v>
      </c>
      <c r="B1811" s="44" t="s">
        <v>2788</v>
      </c>
      <c r="C1811" s="45" t="s">
        <v>4866</v>
      </c>
      <c r="D1811" s="46" t="s">
        <v>2789</v>
      </c>
      <c r="E1811" s="46" t="s">
        <v>2956</v>
      </c>
      <c r="F1811" s="47" t="s">
        <v>5613</v>
      </c>
      <c r="G1811" s="43" t="s">
        <v>1686</v>
      </c>
      <c r="H1811" s="43">
        <v>1</v>
      </c>
      <c r="I1811" s="49">
        <v>19.82932</v>
      </c>
      <c r="J1811" s="68">
        <v>0.1</v>
      </c>
      <c r="K1811" s="49">
        <f>SUM(I1811*100)/110</f>
        <v>18.026654545454544</v>
      </c>
      <c r="L1811" s="69">
        <v>0.5548</v>
      </c>
      <c r="M1811" s="58">
        <f t="shared" si="131"/>
        <v>8.025466603636364</v>
      </c>
      <c r="N1811" s="54">
        <f>(M1811/H1811)</f>
        <v>8.025466603636364</v>
      </c>
      <c r="O1811" s="50" t="s">
        <v>4472</v>
      </c>
    </row>
    <row r="1812" spans="1:15" s="4" customFormat="1" ht="31.5">
      <c r="A1812" s="43">
        <v>753</v>
      </c>
      <c r="B1812" s="44" t="s">
        <v>5502</v>
      </c>
      <c r="C1812" s="55" t="s">
        <v>2901</v>
      </c>
      <c r="D1812" s="46" t="s">
        <v>5503</v>
      </c>
      <c r="E1812" s="46" t="s">
        <v>5504</v>
      </c>
      <c r="F1812" s="47" t="s">
        <v>5613</v>
      </c>
      <c r="G1812" s="46" t="s">
        <v>5252</v>
      </c>
      <c r="H1812" s="48">
        <v>10</v>
      </c>
      <c r="I1812" s="49" t="s">
        <v>5604</v>
      </c>
      <c r="J1812" s="68">
        <v>0.1</v>
      </c>
      <c r="K1812" s="49" t="s">
        <v>5604</v>
      </c>
      <c r="L1812" s="69"/>
      <c r="M1812" s="49">
        <v>553.9497</v>
      </c>
      <c r="N1812" s="54">
        <v>55.39497</v>
      </c>
      <c r="O1812" s="50" t="s">
        <v>1771</v>
      </c>
    </row>
    <row r="1813" spans="1:15" s="4" customFormat="1" ht="15.75">
      <c r="A1813" s="43">
        <v>754</v>
      </c>
      <c r="B1813" s="44" t="s">
        <v>5502</v>
      </c>
      <c r="C1813" s="55" t="s">
        <v>1805</v>
      </c>
      <c r="D1813" s="46" t="s">
        <v>5503</v>
      </c>
      <c r="E1813" s="46" t="s">
        <v>5505</v>
      </c>
      <c r="F1813" s="47" t="s">
        <v>5613</v>
      </c>
      <c r="G1813" s="46" t="s">
        <v>5253</v>
      </c>
      <c r="H1813" s="48">
        <v>10</v>
      </c>
      <c r="I1813" s="49" t="s">
        <v>5604</v>
      </c>
      <c r="J1813" s="68">
        <v>0.1</v>
      </c>
      <c r="K1813" s="49" t="s">
        <v>5604</v>
      </c>
      <c r="L1813" s="69"/>
      <c r="M1813" s="49">
        <v>553.9497</v>
      </c>
      <c r="N1813" s="54">
        <v>55.39497</v>
      </c>
      <c r="O1813" s="50" t="s">
        <v>1771</v>
      </c>
    </row>
    <row r="1814" spans="1:15" s="4" customFormat="1" ht="15.75">
      <c r="A1814" s="6"/>
      <c r="B1814" s="9"/>
      <c r="C1814" s="12"/>
      <c r="D1814" s="8"/>
      <c r="E1814" s="8"/>
      <c r="F1814" s="10"/>
      <c r="G1814" s="8"/>
      <c r="H1814" s="17"/>
      <c r="I1814" s="18"/>
      <c r="J1814" s="86"/>
      <c r="K1814" s="18"/>
      <c r="L1814" s="87"/>
      <c r="M1814" s="18"/>
      <c r="N1814" s="27"/>
      <c r="O1814" s="7"/>
    </row>
    <row r="1815" spans="1:15" s="4" customFormat="1" ht="16.5" thickBot="1">
      <c r="A1815" s="6"/>
      <c r="B1815" s="9"/>
      <c r="C1815" s="12"/>
      <c r="D1815" s="8"/>
      <c r="E1815" s="8"/>
      <c r="F1815" s="10"/>
      <c r="G1815" s="8"/>
      <c r="H1815" s="17"/>
      <c r="I1815" s="18"/>
      <c r="J1815" s="86"/>
      <c r="K1815" s="18"/>
      <c r="L1815" s="87"/>
      <c r="M1815" s="18"/>
      <c r="N1815" s="27"/>
      <c r="O1815" s="7"/>
    </row>
    <row r="1816" spans="1:15" s="4" customFormat="1" ht="26.25" thickBot="1">
      <c r="A1816" s="526" t="s">
        <v>2017</v>
      </c>
      <c r="B1816" s="527"/>
      <c r="C1816" s="527"/>
      <c r="D1816" s="527"/>
      <c r="E1816" s="527"/>
      <c r="F1816" s="527"/>
      <c r="G1816" s="527"/>
      <c r="H1816" s="527"/>
      <c r="I1816" s="527"/>
      <c r="J1816" s="527"/>
      <c r="K1816" s="527"/>
      <c r="L1816" s="527"/>
      <c r="M1816" s="527"/>
      <c r="N1816" s="527"/>
      <c r="O1816" s="528"/>
    </row>
    <row r="1817" spans="1:15" s="4" customFormat="1" ht="15.75">
      <c r="A1817" s="91" t="s">
        <v>421</v>
      </c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</row>
    <row r="1818" spans="1:15" s="4" customFormat="1" ht="23.25">
      <c r="A1818" s="541" t="s">
        <v>291</v>
      </c>
      <c r="B1818" s="541"/>
      <c r="C1818" s="541"/>
      <c r="D1818" s="54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</row>
    <row r="1819" spans="1:15" s="4" customFormat="1" ht="47.25">
      <c r="A1819" s="39" t="s">
        <v>2985</v>
      </c>
      <c r="B1819" s="39" t="s">
        <v>580</v>
      </c>
      <c r="C1819" s="39" t="s">
        <v>1930</v>
      </c>
      <c r="D1819" s="40" t="s">
        <v>1931</v>
      </c>
      <c r="E1819" s="40" t="s">
        <v>1932</v>
      </c>
      <c r="F1819" s="40" t="s">
        <v>719</v>
      </c>
      <c r="G1819" s="40" t="s">
        <v>2986</v>
      </c>
      <c r="H1819" s="41" t="s">
        <v>2800</v>
      </c>
      <c r="I1819" s="41" t="s">
        <v>2361</v>
      </c>
      <c r="J1819" s="41" t="s">
        <v>2987</v>
      </c>
      <c r="K1819" s="42" t="s">
        <v>4613</v>
      </c>
      <c r="L1819" s="39" t="s">
        <v>2988</v>
      </c>
      <c r="M1819" s="42" t="s">
        <v>2801</v>
      </c>
      <c r="N1819" s="42" t="s">
        <v>1933</v>
      </c>
      <c r="O1819" s="39" t="s">
        <v>1929</v>
      </c>
    </row>
    <row r="1820" spans="1:15" s="4" customFormat="1" ht="15.75">
      <c r="A1820" s="43">
        <v>139</v>
      </c>
      <c r="B1820" s="45" t="s">
        <v>4334</v>
      </c>
      <c r="C1820" s="55" t="s">
        <v>1364</v>
      </c>
      <c r="D1820" s="46" t="s">
        <v>4335</v>
      </c>
      <c r="E1820" s="46" t="s">
        <v>4336</v>
      </c>
      <c r="F1820" s="46" t="s">
        <v>5613</v>
      </c>
      <c r="G1820" s="46" t="s">
        <v>1365</v>
      </c>
      <c r="H1820" s="48">
        <v>30</v>
      </c>
      <c r="I1820" s="49">
        <v>9.65</v>
      </c>
      <c r="J1820" s="68">
        <v>0.1</v>
      </c>
      <c r="K1820" s="58">
        <f>SUM(I1820*100)/110</f>
        <v>8.772727272727273</v>
      </c>
      <c r="L1820" s="69">
        <v>0.5127</v>
      </c>
      <c r="M1820" s="58">
        <f>SUM(K1820-(K1820*L1820))</f>
        <v>4.27495</v>
      </c>
      <c r="N1820" s="51">
        <f>(M1820/H1820)</f>
        <v>0.1424983333333333</v>
      </c>
      <c r="O1820" s="50" t="s">
        <v>1773</v>
      </c>
    </row>
    <row r="1821" spans="1:15" s="4" customFormat="1" ht="15.75">
      <c r="A1821" s="43">
        <v>156</v>
      </c>
      <c r="B1821" s="45" t="s">
        <v>1366</v>
      </c>
      <c r="C1821" s="55" t="s">
        <v>1367</v>
      </c>
      <c r="D1821" s="46" t="s">
        <v>1368</v>
      </c>
      <c r="E1821" s="46" t="s">
        <v>1369</v>
      </c>
      <c r="F1821" s="46" t="s">
        <v>5613</v>
      </c>
      <c r="G1821" s="46" t="s">
        <v>1370</v>
      </c>
      <c r="H1821" s="48">
        <v>30</v>
      </c>
      <c r="I1821" s="49" t="s">
        <v>5604</v>
      </c>
      <c r="J1821" s="68">
        <v>0.1</v>
      </c>
      <c r="K1821" s="49" t="s">
        <v>5604</v>
      </c>
      <c r="L1821" s="69"/>
      <c r="M1821" s="58">
        <v>1894.5531</v>
      </c>
      <c r="N1821" s="54">
        <v>63.15177</v>
      </c>
      <c r="O1821" s="50" t="s">
        <v>1771</v>
      </c>
    </row>
    <row r="1822" spans="1:15" s="4" customFormat="1" ht="15.75">
      <c r="A1822" s="43">
        <v>157</v>
      </c>
      <c r="B1822" s="45" t="s">
        <v>1366</v>
      </c>
      <c r="C1822" s="55" t="s">
        <v>1371</v>
      </c>
      <c r="D1822" s="46" t="s">
        <v>1368</v>
      </c>
      <c r="E1822" s="46" t="s">
        <v>1372</v>
      </c>
      <c r="F1822" s="46" t="s">
        <v>5613</v>
      </c>
      <c r="G1822" s="46" t="s">
        <v>1373</v>
      </c>
      <c r="H1822" s="48">
        <v>30</v>
      </c>
      <c r="I1822" s="49" t="s">
        <v>5604</v>
      </c>
      <c r="J1822" s="68">
        <v>0.1</v>
      </c>
      <c r="K1822" s="49" t="s">
        <v>5604</v>
      </c>
      <c r="L1822" s="69"/>
      <c r="M1822" s="58">
        <v>2841.8409</v>
      </c>
      <c r="N1822" s="54">
        <v>94.72803</v>
      </c>
      <c r="O1822" s="50" t="s">
        <v>1771</v>
      </c>
    </row>
    <row r="1823" spans="1:15" s="4" customFormat="1" ht="15.75">
      <c r="A1823" s="43">
        <v>158</v>
      </c>
      <c r="B1823" s="45" t="s">
        <v>1366</v>
      </c>
      <c r="C1823" s="55" t="s">
        <v>1374</v>
      </c>
      <c r="D1823" s="46" t="s">
        <v>1368</v>
      </c>
      <c r="E1823" s="46" t="s">
        <v>1375</v>
      </c>
      <c r="F1823" s="46" t="s">
        <v>5613</v>
      </c>
      <c r="G1823" s="46" t="s">
        <v>1376</v>
      </c>
      <c r="H1823" s="48">
        <v>1</v>
      </c>
      <c r="I1823" s="49" t="s">
        <v>5604</v>
      </c>
      <c r="J1823" s="68">
        <v>0.1</v>
      </c>
      <c r="K1823" s="49" t="s">
        <v>5604</v>
      </c>
      <c r="L1823" s="69"/>
      <c r="M1823" s="58">
        <v>126.30016</v>
      </c>
      <c r="N1823" s="54">
        <v>126.30016</v>
      </c>
      <c r="O1823" s="50" t="s">
        <v>1771</v>
      </c>
    </row>
    <row r="1824" spans="1:15" s="4" customFormat="1" ht="15.75">
      <c r="A1824" s="43"/>
      <c r="B1824" s="45"/>
      <c r="C1824" s="55" t="s">
        <v>1377</v>
      </c>
      <c r="D1824" s="46"/>
      <c r="E1824" s="46"/>
      <c r="F1824" s="46" t="s">
        <v>5613</v>
      </c>
      <c r="G1824" s="46" t="s">
        <v>1378</v>
      </c>
      <c r="H1824" s="48">
        <v>30</v>
      </c>
      <c r="I1824" s="49" t="s">
        <v>5604</v>
      </c>
      <c r="J1824" s="68">
        <v>0.1</v>
      </c>
      <c r="K1824" s="49" t="s">
        <v>5604</v>
      </c>
      <c r="L1824" s="69"/>
      <c r="M1824" s="58">
        <v>3789.1119</v>
      </c>
      <c r="N1824" s="54">
        <v>126.30373</v>
      </c>
      <c r="O1824" s="50" t="s">
        <v>1771</v>
      </c>
    </row>
    <row r="1825" spans="1:15" s="4" customFormat="1" ht="15.75">
      <c r="A1825" s="43">
        <v>169</v>
      </c>
      <c r="B1825" s="44" t="s">
        <v>2251</v>
      </c>
      <c r="C1825" s="45" t="s">
        <v>1379</v>
      </c>
      <c r="D1825" s="46" t="s">
        <v>2252</v>
      </c>
      <c r="E1825" s="46" t="s">
        <v>3079</v>
      </c>
      <c r="F1825" s="46" t="s">
        <v>5613</v>
      </c>
      <c r="G1825" s="46" t="s">
        <v>1380</v>
      </c>
      <c r="H1825" s="43">
        <v>1</v>
      </c>
      <c r="I1825" s="49">
        <v>8.7494</v>
      </c>
      <c r="J1825" s="68">
        <v>0.1</v>
      </c>
      <c r="K1825" s="51">
        <f>SUM(I1825*100)/110</f>
        <v>7.954</v>
      </c>
      <c r="L1825" s="69">
        <v>0.5271</v>
      </c>
      <c r="M1825" s="58">
        <f>SUM(K1825-(K1825*L1825))</f>
        <v>3.7614466</v>
      </c>
      <c r="N1825" s="54">
        <f>(M1825/H1825)</f>
        <v>3.7614466</v>
      </c>
      <c r="O1825" s="50" t="s">
        <v>1773</v>
      </c>
    </row>
    <row r="1826" spans="1:15" s="4" customFormat="1" ht="15.75">
      <c r="A1826" s="43">
        <v>197</v>
      </c>
      <c r="B1826" s="44" t="s">
        <v>5310</v>
      </c>
      <c r="C1826" s="124" t="s">
        <v>1381</v>
      </c>
      <c r="D1826" s="46" t="s">
        <v>5311</v>
      </c>
      <c r="E1826" s="46" t="s">
        <v>1382</v>
      </c>
      <c r="F1826" s="46" t="s">
        <v>5613</v>
      </c>
      <c r="G1826" s="46" t="s">
        <v>1383</v>
      </c>
      <c r="H1826" s="60">
        <v>14</v>
      </c>
      <c r="I1826" s="49">
        <v>32.801</v>
      </c>
      <c r="J1826" s="68">
        <v>0.1</v>
      </c>
      <c r="K1826" s="58">
        <f>SUM(I1826*100)/110</f>
        <v>29.819090909090914</v>
      </c>
      <c r="L1826" s="69">
        <v>0.5095</v>
      </c>
      <c r="M1826" s="58">
        <f>SUM(K1826-(K1826*L1826))</f>
        <v>14.626264090909094</v>
      </c>
      <c r="N1826" s="54">
        <f>(M1826/H1826)</f>
        <v>1.0447331493506495</v>
      </c>
      <c r="O1826" s="50" t="s">
        <v>1773</v>
      </c>
    </row>
    <row r="1827" spans="1:15" s="4" customFormat="1" ht="16.5" thickBot="1">
      <c r="A1827" s="300">
        <v>198</v>
      </c>
      <c r="B1827" s="461" t="s">
        <v>5310</v>
      </c>
      <c r="C1827" s="299" t="s">
        <v>1384</v>
      </c>
      <c r="D1827" s="298" t="s">
        <v>5311</v>
      </c>
      <c r="E1827" s="298" t="s">
        <v>1385</v>
      </c>
      <c r="F1827" s="298" t="s">
        <v>5613</v>
      </c>
      <c r="G1827" s="298" t="s">
        <v>1386</v>
      </c>
      <c r="H1827" s="464">
        <v>14</v>
      </c>
      <c r="I1827" s="466">
        <v>32.801</v>
      </c>
      <c r="J1827" s="467">
        <v>0.1</v>
      </c>
      <c r="K1827" s="469">
        <f>SUM(I1827*100)/110</f>
        <v>29.819090909090914</v>
      </c>
      <c r="L1827" s="468">
        <v>0.5095</v>
      </c>
      <c r="M1827" s="469">
        <f>SUM(K1827-(K1827*L1827))</f>
        <v>14.626264090909094</v>
      </c>
      <c r="N1827" s="473">
        <f>(M1827/H1827)</f>
        <v>1.0447331493506495</v>
      </c>
      <c r="O1827" s="305" t="s">
        <v>1773</v>
      </c>
    </row>
    <row r="1828" spans="1:15" s="4" customFormat="1" ht="26.25" thickBot="1">
      <c r="A1828" s="526" t="s">
        <v>2017</v>
      </c>
      <c r="B1828" s="527"/>
      <c r="C1828" s="527"/>
      <c r="D1828" s="527"/>
      <c r="E1828" s="527"/>
      <c r="F1828" s="527"/>
      <c r="G1828" s="527"/>
      <c r="H1828" s="527"/>
      <c r="I1828" s="527"/>
      <c r="J1828" s="527"/>
      <c r="K1828" s="527"/>
      <c r="L1828" s="527"/>
      <c r="M1828" s="527"/>
      <c r="N1828" s="527"/>
      <c r="O1828" s="528"/>
    </row>
    <row r="1829" spans="1:15" s="4" customFormat="1" ht="15.75">
      <c r="A1829" s="91" t="s">
        <v>422</v>
      </c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2"/>
      <c r="O1829" s="1"/>
    </row>
    <row r="1830" spans="1:15" s="4" customFormat="1" ht="23.25">
      <c r="A1830" s="541" t="s">
        <v>290</v>
      </c>
      <c r="B1830" s="541"/>
      <c r="C1830" s="541"/>
      <c r="D1830" s="541"/>
      <c r="E1830" s="1"/>
      <c r="F1830" s="1"/>
      <c r="G1830" s="1"/>
      <c r="H1830" s="1"/>
      <c r="I1830" s="1"/>
      <c r="J1830" s="1"/>
      <c r="K1830" s="1"/>
      <c r="L1830" s="1"/>
      <c r="M1830" s="1"/>
      <c r="N1830" s="2"/>
      <c r="O1830" s="1"/>
    </row>
    <row r="1831" spans="1:15" s="4" customFormat="1" ht="47.25">
      <c r="A1831" s="39" t="s">
        <v>2985</v>
      </c>
      <c r="B1831" s="39" t="s">
        <v>580</v>
      </c>
      <c r="C1831" s="39" t="s">
        <v>1930</v>
      </c>
      <c r="D1831" s="40" t="s">
        <v>1931</v>
      </c>
      <c r="E1831" s="40" t="s">
        <v>1932</v>
      </c>
      <c r="F1831" s="40" t="s">
        <v>4276</v>
      </c>
      <c r="G1831" s="40" t="s">
        <v>2986</v>
      </c>
      <c r="H1831" s="41" t="s">
        <v>2800</v>
      </c>
      <c r="I1831" s="41" t="s">
        <v>2361</v>
      </c>
      <c r="J1831" s="41" t="s">
        <v>2987</v>
      </c>
      <c r="K1831" s="42" t="s">
        <v>4613</v>
      </c>
      <c r="L1831" s="39" t="s">
        <v>2988</v>
      </c>
      <c r="M1831" s="42" t="s">
        <v>2801</v>
      </c>
      <c r="N1831" s="42" t="s">
        <v>1933</v>
      </c>
      <c r="O1831" s="39" t="s">
        <v>1929</v>
      </c>
    </row>
    <row r="1832" spans="1:15" s="4" customFormat="1" ht="16.5" thickBot="1">
      <c r="A1832" s="300" t="s">
        <v>731</v>
      </c>
      <c r="B1832" s="461" t="s">
        <v>1387</v>
      </c>
      <c r="C1832" s="462" t="s">
        <v>1388</v>
      </c>
      <c r="D1832" s="298" t="s">
        <v>1389</v>
      </c>
      <c r="E1832" s="298" t="s">
        <v>1390</v>
      </c>
      <c r="F1832" s="298" t="s">
        <v>5613</v>
      </c>
      <c r="G1832" s="298" t="s">
        <v>1391</v>
      </c>
      <c r="H1832" s="300">
        <v>1</v>
      </c>
      <c r="I1832" s="466" t="s">
        <v>5604</v>
      </c>
      <c r="J1832" s="467">
        <v>0.1</v>
      </c>
      <c r="K1832" s="466" t="s">
        <v>5604</v>
      </c>
      <c r="L1832" s="468"/>
      <c r="M1832" s="469">
        <v>15.51</v>
      </c>
      <c r="N1832" s="471">
        <v>15.51</v>
      </c>
      <c r="O1832" s="305" t="s">
        <v>4472</v>
      </c>
    </row>
    <row r="1833" spans="1:15" s="4" customFormat="1" ht="24" thickBot="1">
      <c r="A1833" s="525" t="s">
        <v>1406</v>
      </c>
      <c r="B1833" s="523"/>
      <c r="C1833" s="523"/>
      <c r="D1833" s="523"/>
      <c r="E1833" s="523"/>
      <c r="F1833" s="523"/>
      <c r="G1833" s="523"/>
      <c r="H1833" s="523"/>
      <c r="I1833" s="523"/>
      <c r="J1833" s="523"/>
      <c r="K1833" s="523"/>
      <c r="L1833" s="523"/>
      <c r="M1833" s="523"/>
      <c r="N1833" s="523"/>
      <c r="O1833" s="503"/>
    </row>
    <row r="1834" spans="1:15" s="4" customFormat="1" ht="15.75">
      <c r="A1834" s="20" t="s">
        <v>423</v>
      </c>
      <c r="B1834" s="253"/>
      <c r="C1834" s="253"/>
      <c r="D1834" s="253"/>
      <c r="E1834" s="253"/>
      <c r="F1834" s="253"/>
      <c r="G1834" s="254"/>
      <c r="H1834" s="253"/>
      <c r="I1834" s="253"/>
      <c r="J1834" s="253"/>
      <c r="K1834" s="253"/>
      <c r="L1834" s="253"/>
      <c r="M1834" s="253"/>
      <c r="N1834" s="20"/>
      <c r="O1834" s="253"/>
    </row>
    <row r="1835" spans="1:15" s="4" customFormat="1" ht="23.25">
      <c r="A1835" s="541" t="s">
        <v>290</v>
      </c>
      <c r="B1835" s="541"/>
      <c r="C1835" s="541"/>
      <c r="D1835" s="541"/>
      <c r="E1835" s="253"/>
      <c r="F1835" s="253"/>
      <c r="G1835" s="254"/>
      <c r="H1835" s="253"/>
      <c r="I1835" s="253"/>
      <c r="J1835" s="253"/>
      <c r="K1835" s="253"/>
      <c r="L1835" s="253"/>
      <c r="M1835" s="253"/>
      <c r="N1835" s="20"/>
      <c r="O1835" s="253"/>
    </row>
    <row r="1836" spans="1:15" s="4" customFormat="1" ht="47.25">
      <c r="A1836" s="129" t="s">
        <v>735</v>
      </c>
      <c r="B1836" s="129" t="s">
        <v>580</v>
      </c>
      <c r="C1836" s="129" t="s">
        <v>1930</v>
      </c>
      <c r="D1836" s="129" t="s">
        <v>1931</v>
      </c>
      <c r="E1836" s="130" t="s">
        <v>736</v>
      </c>
      <c r="F1836" s="129" t="s">
        <v>737</v>
      </c>
      <c r="G1836" s="129" t="s">
        <v>738</v>
      </c>
      <c r="H1836" s="130" t="s">
        <v>2800</v>
      </c>
      <c r="I1836" s="130" t="s">
        <v>739</v>
      </c>
      <c r="J1836" s="129" t="s">
        <v>2987</v>
      </c>
      <c r="K1836" s="130" t="s">
        <v>740</v>
      </c>
      <c r="L1836" s="129" t="s">
        <v>2988</v>
      </c>
      <c r="M1836" s="130" t="s">
        <v>741</v>
      </c>
      <c r="N1836" s="130" t="s">
        <v>742</v>
      </c>
      <c r="O1836" s="129" t="s">
        <v>1929</v>
      </c>
    </row>
    <row r="1837" spans="1:15" s="4" customFormat="1" ht="19.5">
      <c r="A1837" s="151" t="s">
        <v>1392</v>
      </c>
      <c r="B1837" s="158" t="s">
        <v>1393</v>
      </c>
      <c r="C1837" s="159" t="s">
        <v>1394</v>
      </c>
      <c r="D1837" s="158" t="s">
        <v>1395</v>
      </c>
      <c r="E1837" s="158" t="s">
        <v>1396</v>
      </c>
      <c r="F1837" s="135"/>
      <c r="G1837" s="129" t="s">
        <v>1397</v>
      </c>
      <c r="H1837" s="168">
        <v>1</v>
      </c>
      <c r="I1837" s="108">
        <v>5.46</v>
      </c>
      <c r="J1837" s="170">
        <v>0.1</v>
      </c>
      <c r="K1837" s="108">
        <v>4.96364</v>
      </c>
      <c r="L1837" s="109">
        <v>0.5</v>
      </c>
      <c r="M1837" s="108">
        <f>SUM(K1837)-(K1837*L1837)</f>
        <v>2.48182</v>
      </c>
      <c r="N1837" s="108">
        <v>2.48182</v>
      </c>
      <c r="O1837" s="110" t="s">
        <v>4472</v>
      </c>
    </row>
    <row r="1838" spans="1:15" s="4" customFormat="1" ht="19.5">
      <c r="A1838" s="151" t="s">
        <v>1398</v>
      </c>
      <c r="B1838" s="158" t="s">
        <v>5544</v>
      </c>
      <c r="C1838" s="159" t="s">
        <v>1399</v>
      </c>
      <c r="D1838" s="158" t="s">
        <v>1060</v>
      </c>
      <c r="E1838" s="158" t="s">
        <v>1400</v>
      </c>
      <c r="F1838" s="135"/>
      <c r="G1838" s="129" t="s">
        <v>1401</v>
      </c>
      <c r="H1838" s="168">
        <v>1</v>
      </c>
      <c r="I1838" s="169"/>
      <c r="J1838" s="170">
        <v>0.1</v>
      </c>
      <c r="K1838" s="108">
        <v>14.90909</v>
      </c>
      <c r="L1838" s="109">
        <v>0.3335</v>
      </c>
      <c r="M1838" s="108">
        <f>SUM(K1838)-(K1838*L1838)</f>
        <v>9.936908485</v>
      </c>
      <c r="N1838" s="108">
        <v>9.93714</v>
      </c>
      <c r="O1838" s="110" t="s">
        <v>4472</v>
      </c>
    </row>
    <row r="1839" spans="1:15" s="4" customFormat="1" ht="19.5">
      <c r="A1839" s="151" t="s">
        <v>1402</v>
      </c>
      <c r="B1839" s="158" t="s">
        <v>5544</v>
      </c>
      <c r="C1839" s="159" t="s">
        <v>1403</v>
      </c>
      <c r="D1839" s="158" t="s">
        <v>1060</v>
      </c>
      <c r="E1839" s="158" t="s">
        <v>1404</v>
      </c>
      <c r="F1839" s="273"/>
      <c r="G1839" s="129" t="s">
        <v>1405</v>
      </c>
      <c r="H1839" s="168">
        <v>1</v>
      </c>
      <c r="I1839" s="169"/>
      <c r="J1839" s="170">
        <v>0.1</v>
      </c>
      <c r="K1839" s="108">
        <v>6.86494</v>
      </c>
      <c r="L1839" s="109">
        <v>0.3335</v>
      </c>
      <c r="M1839" s="108">
        <f>SUM(K1839)-(K1839*L1839)</f>
        <v>4.57548251</v>
      </c>
      <c r="N1839" s="108">
        <v>4.57481</v>
      </c>
      <c r="O1839" s="110" t="s">
        <v>4472</v>
      </c>
    </row>
    <row r="1840" spans="1:15" s="4" customFormat="1" ht="16.5" thickBot="1">
      <c r="A1840" s="6"/>
      <c r="B1840" s="9"/>
      <c r="C1840" s="12"/>
      <c r="D1840" s="8"/>
      <c r="E1840" s="8"/>
      <c r="F1840" s="10"/>
      <c r="G1840" s="8"/>
      <c r="H1840" s="17"/>
      <c r="I1840" s="18"/>
      <c r="J1840" s="86"/>
      <c r="K1840" s="18"/>
      <c r="L1840" s="87"/>
      <c r="M1840" s="18"/>
      <c r="N1840" s="19"/>
      <c r="O1840" s="7"/>
    </row>
    <row r="1841" spans="1:15" s="4" customFormat="1" ht="26.25" thickBot="1">
      <c r="A1841" s="526" t="s">
        <v>1407</v>
      </c>
      <c r="B1841" s="527"/>
      <c r="C1841" s="527"/>
      <c r="D1841" s="527"/>
      <c r="E1841" s="527"/>
      <c r="F1841" s="527"/>
      <c r="G1841" s="527"/>
      <c r="H1841" s="527"/>
      <c r="I1841" s="527"/>
      <c r="J1841" s="527"/>
      <c r="K1841" s="527"/>
      <c r="L1841" s="527"/>
      <c r="M1841" s="527"/>
      <c r="N1841" s="527"/>
      <c r="O1841" s="528"/>
    </row>
    <row r="1842" spans="1:15" s="4" customFormat="1" ht="15">
      <c r="A1842" s="91" t="s">
        <v>1408</v>
      </c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</row>
    <row r="1843" spans="1:15" s="4" customFormat="1" ht="15.75">
      <c r="A1843" s="259" t="s">
        <v>424</v>
      </c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</row>
    <row r="1844" spans="1:15" s="4" customFormat="1" ht="23.25">
      <c r="A1844" s="541" t="s">
        <v>292</v>
      </c>
      <c r="B1844" s="541"/>
      <c r="C1844" s="541"/>
      <c r="D1844" s="54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</row>
    <row r="1845" spans="1:15" s="4" customFormat="1" ht="47.25">
      <c r="A1845" s="39" t="s">
        <v>2985</v>
      </c>
      <c r="B1845" s="39" t="s">
        <v>580</v>
      </c>
      <c r="C1845" s="39" t="s">
        <v>1930</v>
      </c>
      <c r="D1845" s="40" t="s">
        <v>1931</v>
      </c>
      <c r="E1845" s="40" t="s">
        <v>1932</v>
      </c>
      <c r="F1845" s="40" t="s">
        <v>719</v>
      </c>
      <c r="G1845" s="40" t="s">
        <v>2986</v>
      </c>
      <c r="H1845" s="41" t="s">
        <v>2800</v>
      </c>
      <c r="I1845" s="41" t="s">
        <v>2361</v>
      </c>
      <c r="J1845" s="41" t="s">
        <v>2987</v>
      </c>
      <c r="K1845" s="42" t="s">
        <v>4613</v>
      </c>
      <c r="L1845" s="39" t="s">
        <v>2988</v>
      </c>
      <c r="M1845" s="42" t="s">
        <v>2801</v>
      </c>
      <c r="N1845" s="42" t="s">
        <v>1933</v>
      </c>
      <c r="O1845" s="39" t="s">
        <v>1929</v>
      </c>
    </row>
    <row r="1846" spans="1:15" s="4" customFormat="1" ht="15.75">
      <c r="A1846" s="43">
        <v>211</v>
      </c>
      <c r="B1846" s="44" t="s">
        <v>5788</v>
      </c>
      <c r="C1846" s="55" t="s">
        <v>1409</v>
      </c>
      <c r="D1846" s="46" t="s">
        <v>2888</v>
      </c>
      <c r="E1846" s="46" t="s">
        <v>1410</v>
      </c>
      <c r="F1846" s="46" t="s">
        <v>1411</v>
      </c>
      <c r="G1846" s="46" t="s">
        <v>1412</v>
      </c>
      <c r="H1846" s="48">
        <v>1</v>
      </c>
      <c r="I1846" s="49">
        <v>35.99</v>
      </c>
      <c r="J1846" s="68">
        <v>0.1</v>
      </c>
      <c r="K1846" s="58">
        <f>SUM(I1846*100)/110</f>
        <v>32.71818181818182</v>
      </c>
      <c r="L1846" s="69">
        <v>0.5</v>
      </c>
      <c r="M1846" s="58">
        <v>16.35</v>
      </c>
      <c r="N1846" s="58">
        <f>(M1846/H1846)</f>
        <v>16.35</v>
      </c>
      <c r="O1846" s="50" t="s">
        <v>1771</v>
      </c>
    </row>
    <row r="1847" spans="1:15" s="4" customFormat="1" ht="15.75">
      <c r="A1847" s="43">
        <v>212</v>
      </c>
      <c r="B1847" s="44" t="s">
        <v>5788</v>
      </c>
      <c r="C1847" s="55" t="s">
        <v>1413</v>
      </c>
      <c r="D1847" s="46" t="s">
        <v>2888</v>
      </c>
      <c r="E1847" s="46" t="s">
        <v>1414</v>
      </c>
      <c r="F1847" s="46" t="s">
        <v>1411</v>
      </c>
      <c r="G1847" s="46" t="s">
        <v>1415</v>
      </c>
      <c r="H1847" s="48">
        <v>1</v>
      </c>
      <c r="I1847" s="49">
        <v>167.71</v>
      </c>
      <c r="J1847" s="68">
        <v>0.1</v>
      </c>
      <c r="K1847" s="58">
        <f>SUM(I1847*100)/110</f>
        <v>152.46363636363637</v>
      </c>
      <c r="L1847" s="69">
        <v>0.5</v>
      </c>
      <c r="M1847" s="58">
        <v>76.24</v>
      </c>
      <c r="N1847" s="58">
        <f>(M1847/H1847)</f>
        <v>76.24</v>
      </c>
      <c r="O1847" s="50" t="s">
        <v>1771</v>
      </c>
    </row>
    <row r="1848" spans="1:15" s="4" customFormat="1" ht="15.75">
      <c r="A1848" s="43">
        <v>213</v>
      </c>
      <c r="B1848" s="44" t="s">
        <v>5788</v>
      </c>
      <c r="C1848" s="55" t="s">
        <v>1416</v>
      </c>
      <c r="D1848" s="46" t="s">
        <v>2888</v>
      </c>
      <c r="E1848" s="46" t="s">
        <v>4953</v>
      </c>
      <c r="F1848" s="46" t="s">
        <v>1411</v>
      </c>
      <c r="G1848" s="46" t="s">
        <v>1417</v>
      </c>
      <c r="H1848" s="48">
        <v>1</v>
      </c>
      <c r="I1848" s="49">
        <v>68.69</v>
      </c>
      <c r="J1848" s="68">
        <v>0.1</v>
      </c>
      <c r="K1848" s="58">
        <f>SUM(I1848*100)/110</f>
        <v>62.445454545454545</v>
      </c>
      <c r="L1848" s="69">
        <v>0.5</v>
      </c>
      <c r="M1848" s="58">
        <v>31.23</v>
      </c>
      <c r="N1848" s="58">
        <f>(M1848/H1848)</f>
        <v>31.23</v>
      </c>
      <c r="O1848" s="50" t="s">
        <v>1771</v>
      </c>
    </row>
    <row r="1849" spans="1:15" s="4" customFormat="1" ht="15.75">
      <c r="A1849" s="43">
        <v>214</v>
      </c>
      <c r="B1849" s="44" t="s">
        <v>5788</v>
      </c>
      <c r="C1849" s="55" t="s">
        <v>1418</v>
      </c>
      <c r="D1849" s="46" t="s">
        <v>2888</v>
      </c>
      <c r="E1849" s="46" t="s">
        <v>3803</v>
      </c>
      <c r="F1849" s="46" t="s">
        <v>1411</v>
      </c>
      <c r="G1849" s="46" t="s">
        <v>1419</v>
      </c>
      <c r="H1849" s="48">
        <v>1</v>
      </c>
      <c r="I1849" s="49">
        <v>103.04</v>
      </c>
      <c r="J1849" s="68">
        <v>0.1</v>
      </c>
      <c r="K1849" s="58">
        <f>SUM(I1849*100)/110</f>
        <v>93.67272727272727</v>
      </c>
      <c r="L1849" s="69">
        <v>0.5</v>
      </c>
      <c r="M1849" s="58">
        <f>SUM(K1849-(K1849*L1849))</f>
        <v>46.836363636363636</v>
      </c>
      <c r="N1849" s="58">
        <f>(M1849/H1849)</f>
        <v>46.836363636363636</v>
      </c>
      <c r="O1849" s="50" t="s">
        <v>1771</v>
      </c>
    </row>
    <row r="1850" spans="1:15" s="4" customFormat="1" ht="16.5" thickBot="1">
      <c r="A1850" s="6"/>
      <c r="B1850" s="9"/>
      <c r="C1850" s="12"/>
      <c r="D1850" s="8"/>
      <c r="E1850" s="8"/>
      <c r="F1850" s="8"/>
      <c r="G1850" s="8"/>
      <c r="H1850" s="17"/>
      <c r="I1850" s="18"/>
      <c r="J1850" s="86"/>
      <c r="K1850" s="24"/>
      <c r="L1850" s="87"/>
      <c r="M1850" s="24"/>
      <c r="N1850" s="24"/>
      <c r="O1850" s="7"/>
    </row>
    <row r="1851" spans="1:15" s="4" customFormat="1" ht="26.25" thickBot="1">
      <c r="A1851" s="526" t="s">
        <v>1420</v>
      </c>
      <c r="B1851" s="527"/>
      <c r="C1851" s="527"/>
      <c r="D1851" s="527"/>
      <c r="E1851" s="527"/>
      <c r="F1851" s="527"/>
      <c r="G1851" s="527"/>
      <c r="H1851" s="527"/>
      <c r="I1851" s="527"/>
      <c r="J1851" s="527"/>
      <c r="K1851" s="527"/>
      <c r="L1851" s="527"/>
      <c r="M1851" s="527"/>
      <c r="N1851" s="527"/>
      <c r="O1851" s="528"/>
    </row>
    <row r="1852" s="4" customFormat="1" ht="15">
      <c r="A1852" s="92" t="s">
        <v>353</v>
      </c>
    </row>
    <row r="1853" spans="1:4" s="4" customFormat="1" ht="23.25">
      <c r="A1853" s="422" t="s">
        <v>85</v>
      </c>
      <c r="B1853" s="422"/>
      <c r="C1853" s="422"/>
      <c r="D1853" s="422"/>
    </row>
    <row r="1854" spans="1:15" s="4" customFormat="1" ht="47.25">
      <c r="A1854" s="39" t="s">
        <v>2985</v>
      </c>
      <c r="B1854" s="39" t="s">
        <v>580</v>
      </c>
      <c r="C1854" s="39" t="s">
        <v>1930</v>
      </c>
      <c r="D1854" s="40" t="s">
        <v>1931</v>
      </c>
      <c r="E1854" s="40" t="s">
        <v>1932</v>
      </c>
      <c r="F1854" s="40" t="s">
        <v>719</v>
      </c>
      <c r="G1854" s="40" t="s">
        <v>2986</v>
      </c>
      <c r="H1854" s="41" t="s">
        <v>2800</v>
      </c>
      <c r="I1854" s="41" t="s">
        <v>2361</v>
      </c>
      <c r="J1854" s="41" t="s">
        <v>2987</v>
      </c>
      <c r="K1854" s="42" t="s">
        <v>4613</v>
      </c>
      <c r="L1854" s="39" t="s">
        <v>2988</v>
      </c>
      <c r="M1854" s="42" t="s">
        <v>2801</v>
      </c>
      <c r="N1854" s="42" t="s">
        <v>1933</v>
      </c>
      <c r="O1854" s="39" t="s">
        <v>1929</v>
      </c>
    </row>
    <row r="1855" spans="1:15" s="4" customFormat="1" ht="15.75">
      <c r="A1855" s="43">
        <v>92</v>
      </c>
      <c r="B1855" s="44" t="s">
        <v>5528</v>
      </c>
      <c r="C1855" s="55" t="s">
        <v>1421</v>
      </c>
      <c r="D1855" s="46" t="s">
        <v>2835</v>
      </c>
      <c r="E1855" s="46" t="s">
        <v>3631</v>
      </c>
      <c r="F1855" s="46" t="s">
        <v>1422</v>
      </c>
      <c r="G1855" s="46" t="s">
        <v>1423</v>
      </c>
      <c r="H1855" s="48">
        <v>1</v>
      </c>
      <c r="I1855" s="49">
        <v>7</v>
      </c>
      <c r="J1855" s="68">
        <v>0.1</v>
      </c>
      <c r="K1855" s="58">
        <v>6.49</v>
      </c>
      <c r="L1855" s="69">
        <v>0.5</v>
      </c>
      <c r="M1855" s="58">
        <f>SUM(K1855-(K1855*L1855))</f>
        <v>3.245</v>
      </c>
      <c r="N1855" s="56">
        <f>(M1855/H1855)</f>
        <v>3.245</v>
      </c>
      <c r="O1855" s="50" t="s">
        <v>1773</v>
      </c>
    </row>
    <row r="1856" spans="1:15" s="4" customFormat="1" ht="16.5" thickBot="1">
      <c r="A1856" s="6"/>
      <c r="B1856" s="9"/>
      <c r="C1856" s="12"/>
      <c r="D1856" s="8"/>
      <c r="E1856" s="8"/>
      <c r="F1856" s="8"/>
      <c r="G1856" s="8"/>
      <c r="H1856" s="17"/>
      <c r="I1856" s="18"/>
      <c r="J1856" s="86"/>
      <c r="K1856" s="24"/>
      <c r="L1856" s="87"/>
      <c r="M1856" s="24"/>
      <c r="N1856" s="24"/>
      <c r="O1856" s="7"/>
    </row>
    <row r="1857" spans="1:15" s="4" customFormat="1" ht="26.25" thickBot="1">
      <c r="A1857" s="526" t="s">
        <v>79</v>
      </c>
      <c r="B1857" s="527"/>
      <c r="C1857" s="527"/>
      <c r="D1857" s="527"/>
      <c r="E1857" s="527"/>
      <c r="F1857" s="527"/>
      <c r="G1857" s="527"/>
      <c r="H1857" s="527"/>
      <c r="I1857" s="527"/>
      <c r="J1857" s="527"/>
      <c r="K1857" s="527"/>
      <c r="L1857" s="527"/>
      <c r="M1857" s="527"/>
      <c r="N1857" s="527"/>
      <c r="O1857" s="528"/>
    </row>
    <row r="1858" spans="1:15" s="4" customFormat="1" ht="15.75">
      <c r="A1858" s="91" t="s">
        <v>103</v>
      </c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78"/>
      <c r="O1858" s="1"/>
    </row>
    <row r="1859" spans="1:15" s="4" customFormat="1" ht="23.25">
      <c r="A1859" s="541" t="s">
        <v>293</v>
      </c>
      <c r="B1859" s="541"/>
      <c r="C1859" s="541"/>
      <c r="D1859" s="541"/>
      <c r="E1859" s="1"/>
      <c r="F1859" s="1"/>
      <c r="G1859" s="1"/>
      <c r="H1859" s="1"/>
      <c r="I1859" s="1"/>
      <c r="J1859" s="1"/>
      <c r="K1859" s="1"/>
      <c r="L1859" s="1"/>
      <c r="M1859" s="1"/>
      <c r="N1859" s="78"/>
      <c r="O1859" s="1"/>
    </row>
    <row r="1860" spans="1:15" s="4" customFormat="1" ht="47.25">
      <c r="A1860" s="39" t="s">
        <v>2985</v>
      </c>
      <c r="B1860" s="39" t="s">
        <v>580</v>
      </c>
      <c r="C1860" s="39" t="s">
        <v>1930</v>
      </c>
      <c r="D1860" s="40" t="s">
        <v>1931</v>
      </c>
      <c r="E1860" s="40" t="s">
        <v>1932</v>
      </c>
      <c r="F1860" s="40" t="s">
        <v>4276</v>
      </c>
      <c r="G1860" s="40" t="s">
        <v>2986</v>
      </c>
      <c r="H1860" s="41" t="s">
        <v>2800</v>
      </c>
      <c r="I1860" s="41" t="s">
        <v>2361</v>
      </c>
      <c r="J1860" s="41" t="s">
        <v>2987</v>
      </c>
      <c r="K1860" s="42" t="s">
        <v>4613</v>
      </c>
      <c r="L1860" s="39" t="s">
        <v>2988</v>
      </c>
      <c r="M1860" s="42" t="s">
        <v>2801</v>
      </c>
      <c r="N1860" s="42" t="s">
        <v>1933</v>
      </c>
      <c r="O1860" s="39" t="s">
        <v>1929</v>
      </c>
    </row>
    <row r="1861" spans="1:15" s="4" customFormat="1" ht="15.75">
      <c r="A1861" s="43">
        <v>532</v>
      </c>
      <c r="B1861" s="44" t="s">
        <v>3828</v>
      </c>
      <c r="C1861" s="55" t="s">
        <v>5432</v>
      </c>
      <c r="D1861" s="46" t="s">
        <v>3829</v>
      </c>
      <c r="E1861" s="46" t="s">
        <v>5563</v>
      </c>
      <c r="F1861" s="46" t="s">
        <v>3421</v>
      </c>
      <c r="G1861" s="72" t="s">
        <v>3605</v>
      </c>
      <c r="H1861" s="43">
        <v>1</v>
      </c>
      <c r="I1861" s="49">
        <v>21.16787</v>
      </c>
      <c r="J1861" s="68">
        <v>0.1</v>
      </c>
      <c r="K1861" s="58">
        <f>SUM(I1861*100)/110</f>
        <v>19.243518181818185</v>
      </c>
      <c r="L1861" s="69">
        <v>0.5003</v>
      </c>
      <c r="M1861" s="54">
        <f>SUM(K1861-(K1861*L1861))</f>
        <v>9.615986035454547</v>
      </c>
      <c r="N1861" s="54">
        <f>(M1861/H1861)</f>
        <v>9.615986035454547</v>
      </c>
      <c r="O1861" s="50" t="s">
        <v>1771</v>
      </c>
    </row>
    <row r="1862" spans="1:15" s="4" customFormat="1" ht="15.75">
      <c r="A1862" s="43">
        <v>533</v>
      </c>
      <c r="B1862" s="44" t="s">
        <v>3828</v>
      </c>
      <c r="C1862" s="55" t="s">
        <v>3604</v>
      </c>
      <c r="D1862" s="46" t="s">
        <v>3829</v>
      </c>
      <c r="E1862" s="46" t="s">
        <v>5564</v>
      </c>
      <c r="F1862" s="46" t="s">
        <v>3421</v>
      </c>
      <c r="G1862" s="72" t="s">
        <v>3606</v>
      </c>
      <c r="H1862" s="43">
        <v>1</v>
      </c>
      <c r="I1862" s="49">
        <v>38.09619</v>
      </c>
      <c r="J1862" s="68">
        <v>0.1</v>
      </c>
      <c r="K1862" s="58">
        <f>SUM(I1862*100)/110</f>
        <v>34.6329</v>
      </c>
      <c r="L1862" s="81">
        <v>0.50014</v>
      </c>
      <c r="M1862" s="54">
        <f>SUM(K1862-(K1862*L1862))</f>
        <v>17.311601394</v>
      </c>
      <c r="N1862" s="54">
        <f>(M1862/H1862)</f>
        <v>17.311601394</v>
      </c>
      <c r="O1862" s="50" t="s">
        <v>1771</v>
      </c>
    </row>
    <row r="1863" spans="1:15" s="4" customFormat="1" ht="15.75">
      <c r="A1863" s="43">
        <v>1155</v>
      </c>
      <c r="B1863" s="45" t="s">
        <v>5211</v>
      </c>
      <c r="C1863" s="55" t="s">
        <v>5028</v>
      </c>
      <c r="D1863" s="46" t="s">
        <v>5212</v>
      </c>
      <c r="E1863" s="46" t="s">
        <v>5213</v>
      </c>
      <c r="F1863" s="47" t="s">
        <v>3421</v>
      </c>
      <c r="G1863" s="46" t="s">
        <v>2549</v>
      </c>
      <c r="H1863" s="48">
        <v>16</v>
      </c>
      <c r="I1863" s="49">
        <v>3.72</v>
      </c>
      <c r="J1863" s="68">
        <v>0.1</v>
      </c>
      <c r="K1863" s="49">
        <f>SUM(I1863*100)/110</f>
        <v>3.381818181818182</v>
      </c>
      <c r="L1863" s="81">
        <v>0.70521</v>
      </c>
      <c r="M1863" s="51">
        <v>0.623</v>
      </c>
      <c r="N1863" s="51">
        <v>0.623</v>
      </c>
      <c r="O1863" s="50" t="s">
        <v>4472</v>
      </c>
    </row>
    <row r="1864" spans="1:15" s="4" customFormat="1" ht="31.5">
      <c r="A1864" s="43">
        <v>1157</v>
      </c>
      <c r="B1864" s="45" t="s">
        <v>5211</v>
      </c>
      <c r="C1864" s="55" t="s">
        <v>2551</v>
      </c>
      <c r="D1864" s="46" t="s">
        <v>5212</v>
      </c>
      <c r="E1864" s="52" t="s">
        <v>2456</v>
      </c>
      <c r="F1864" s="47" t="s">
        <v>3421</v>
      </c>
      <c r="G1864" s="46" t="s">
        <v>2549</v>
      </c>
      <c r="H1864" s="48">
        <v>1</v>
      </c>
      <c r="I1864" s="49">
        <v>4.29</v>
      </c>
      <c r="J1864" s="68">
        <v>0.1</v>
      </c>
      <c r="K1864" s="49">
        <f>SUM(I1864*100)/110</f>
        <v>3.9</v>
      </c>
      <c r="L1864" s="69">
        <v>0.70509</v>
      </c>
      <c r="M1864" s="49">
        <v>1.15</v>
      </c>
      <c r="N1864" s="58">
        <f>(M1864/H1864)</f>
        <v>1.15</v>
      </c>
      <c r="O1864" s="50" t="s">
        <v>4472</v>
      </c>
    </row>
    <row r="1865" spans="1:15" s="4" customFormat="1" ht="31.5">
      <c r="A1865" s="43">
        <v>1156</v>
      </c>
      <c r="B1865" s="45" t="s">
        <v>5211</v>
      </c>
      <c r="C1865" s="45" t="s">
        <v>2550</v>
      </c>
      <c r="D1865" s="46" t="s">
        <v>5212</v>
      </c>
      <c r="E1865" s="52" t="s">
        <v>2932</v>
      </c>
      <c r="F1865" s="47" t="s">
        <v>3421</v>
      </c>
      <c r="G1865" s="46" t="s">
        <v>2552</v>
      </c>
      <c r="H1865" s="48">
        <v>1</v>
      </c>
      <c r="I1865" s="49">
        <v>3.93</v>
      </c>
      <c r="J1865" s="68">
        <v>0.1</v>
      </c>
      <c r="K1865" s="49">
        <f>SUM(I1865*100)/110</f>
        <v>3.5727272727272728</v>
      </c>
      <c r="L1865" s="81">
        <v>0.70607</v>
      </c>
      <c r="M1865" s="49">
        <v>1.05</v>
      </c>
      <c r="N1865" s="58">
        <f>(M1865/H1865)</f>
        <v>1.05</v>
      </c>
      <c r="O1865" s="50" t="s">
        <v>4472</v>
      </c>
    </row>
    <row r="1866" spans="1:15" s="4" customFormat="1" ht="15.75">
      <c r="A1866" s="43">
        <v>839</v>
      </c>
      <c r="B1866" s="44" t="s">
        <v>2238</v>
      </c>
      <c r="C1866" s="55" t="s">
        <v>3306</v>
      </c>
      <c r="D1866" s="46" t="s">
        <v>2239</v>
      </c>
      <c r="E1866" s="46" t="s">
        <v>2516</v>
      </c>
      <c r="F1866" s="47" t="s">
        <v>3421</v>
      </c>
      <c r="G1866" s="46" t="s">
        <v>3307</v>
      </c>
      <c r="H1866" s="48">
        <v>100</v>
      </c>
      <c r="I1866" s="43" t="s">
        <v>5604</v>
      </c>
      <c r="J1866" s="68">
        <v>0.1</v>
      </c>
      <c r="K1866" s="43" t="s">
        <v>5604</v>
      </c>
      <c r="L1866" s="43"/>
      <c r="M1866" s="49">
        <v>114.05</v>
      </c>
      <c r="N1866" s="51">
        <v>1.1405</v>
      </c>
      <c r="O1866" s="50" t="s">
        <v>1771</v>
      </c>
    </row>
    <row r="1867" spans="1:15" s="4" customFormat="1" ht="15.75">
      <c r="A1867" s="43">
        <v>840</v>
      </c>
      <c r="B1867" s="44" t="s">
        <v>2238</v>
      </c>
      <c r="C1867" s="55" t="s">
        <v>5145</v>
      </c>
      <c r="D1867" s="46" t="s">
        <v>2239</v>
      </c>
      <c r="E1867" s="46" t="s">
        <v>2962</v>
      </c>
      <c r="F1867" s="47" t="s">
        <v>3421</v>
      </c>
      <c r="G1867" s="46" t="s">
        <v>3308</v>
      </c>
      <c r="H1867" s="48">
        <v>50</v>
      </c>
      <c r="I1867" s="43" t="s">
        <v>5604</v>
      </c>
      <c r="J1867" s="68">
        <v>0.1</v>
      </c>
      <c r="K1867" s="43" t="s">
        <v>5604</v>
      </c>
      <c r="L1867" s="43"/>
      <c r="M1867" s="49">
        <v>114.05</v>
      </c>
      <c r="N1867" s="51">
        <v>2.281</v>
      </c>
      <c r="O1867" s="50" t="s">
        <v>1771</v>
      </c>
    </row>
    <row r="1868" spans="1:15" s="4" customFormat="1" ht="15.75">
      <c r="A1868" s="43">
        <v>1075</v>
      </c>
      <c r="B1868" s="44" t="s">
        <v>3563</v>
      </c>
      <c r="C1868" s="55" t="s">
        <v>2269</v>
      </c>
      <c r="D1868" s="46" t="s">
        <v>3564</v>
      </c>
      <c r="E1868" s="46" t="s">
        <v>5497</v>
      </c>
      <c r="F1868" s="47" t="s">
        <v>3421</v>
      </c>
      <c r="G1868" s="46" t="s">
        <v>2270</v>
      </c>
      <c r="H1868" s="48">
        <v>168</v>
      </c>
      <c r="I1868" s="49" t="s">
        <v>5604</v>
      </c>
      <c r="J1868" s="68">
        <v>0.1</v>
      </c>
      <c r="K1868" s="49" t="s">
        <v>5604</v>
      </c>
      <c r="L1868" s="43"/>
      <c r="M1868" s="58">
        <v>348.69744</v>
      </c>
      <c r="N1868" s="54">
        <v>2.07558</v>
      </c>
      <c r="O1868" s="50" t="s">
        <v>1771</v>
      </c>
    </row>
    <row r="1869" spans="1:15" s="4" customFormat="1" ht="15.75">
      <c r="A1869" s="43">
        <v>233</v>
      </c>
      <c r="B1869" s="45" t="s">
        <v>5509</v>
      </c>
      <c r="C1869" s="45" t="s">
        <v>3028</v>
      </c>
      <c r="D1869" s="46" t="s">
        <v>5510</v>
      </c>
      <c r="E1869" s="46" t="s">
        <v>5511</v>
      </c>
      <c r="F1869" s="46" t="s">
        <v>3421</v>
      </c>
      <c r="G1869" s="70" t="s">
        <v>3030</v>
      </c>
      <c r="H1869" s="43">
        <v>28</v>
      </c>
      <c r="I1869" s="49">
        <v>5.299</v>
      </c>
      <c r="J1869" s="68">
        <v>0.1</v>
      </c>
      <c r="K1869" s="49">
        <f>SUM(I1869*100)/110</f>
        <v>4.817272727272728</v>
      </c>
      <c r="L1869" s="81">
        <v>0.70037</v>
      </c>
      <c r="M1869" s="49">
        <f>SUM(K1869-(K1869*L1869))</f>
        <v>1.4433994272727273</v>
      </c>
      <c r="N1869" s="54">
        <f>(M1869/H1869)</f>
        <v>0.051549979545454545</v>
      </c>
      <c r="O1869" s="50" t="s">
        <v>4472</v>
      </c>
    </row>
    <row r="1870" spans="1:15" s="4" customFormat="1" ht="15.75">
      <c r="A1870" s="43">
        <v>234</v>
      </c>
      <c r="B1870" s="45" t="s">
        <v>5509</v>
      </c>
      <c r="C1870" s="45" t="s">
        <v>3029</v>
      </c>
      <c r="D1870" s="46" t="s">
        <v>5510</v>
      </c>
      <c r="E1870" s="46" t="s">
        <v>3332</v>
      </c>
      <c r="F1870" s="46" t="s">
        <v>3421</v>
      </c>
      <c r="G1870" s="70" t="s">
        <v>3883</v>
      </c>
      <c r="H1870" s="43">
        <v>30</v>
      </c>
      <c r="I1870" s="49">
        <v>11.589</v>
      </c>
      <c r="J1870" s="68">
        <v>0.1</v>
      </c>
      <c r="K1870" s="49">
        <f>SUM(I1870*100)/110</f>
        <v>10.535454545454547</v>
      </c>
      <c r="L1870" s="81">
        <v>0.70003</v>
      </c>
      <c r="M1870" s="49">
        <f>SUM(K1870-(K1870*L1870))</f>
        <v>3.1603203000000004</v>
      </c>
      <c r="N1870" s="54">
        <f>(M1870/H1870)</f>
        <v>0.10534401000000002</v>
      </c>
      <c r="O1870" s="50" t="s">
        <v>4472</v>
      </c>
    </row>
    <row r="1871" spans="1:15" s="4" customFormat="1" ht="15.75">
      <c r="A1871" s="43">
        <v>522</v>
      </c>
      <c r="B1871" s="45" t="s">
        <v>4229</v>
      </c>
      <c r="C1871" s="55" t="s">
        <v>5429</v>
      </c>
      <c r="D1871" s="46" t="s">
        <v>2585</v>
      </c>
      <c r="E1871" s="46" t="s">
        <v>2586</v>
      </c>
      <c r="F1871" s="46" t="s">
        <v>3421</v>
      </c>
      <c r="G1871" s="47" t="s">
        <v>5431</v>
      </c>
      <c r="H1871" s="48">
        <v>3</v>
      </c>
      <c r="I1871" s="126" t="s">
        <v>106</v>
      </c>
      <c r="J1871" s="167"/>
      <c r="K1871" s="186"/>
      <c r="L1871" s="446"/>
      <c r="M1871" s="49"/>
      <c r="N1871" s="51"/>
      <c r="O1871" s="50"/>
    </row>
    <row r="1872" spans="1:15" s="4" customFormat="1" ht="15.75">
      <c r="A1872" s="43">
        <v>523</v>
      </c>
      <c r="B1872" s="45" t="s">
        <v>4229</v>
      </c>
      <c r="C1872" s="55" t="s">
        <v>5430</v>
      </c>
      <c r="D1872" s="46" t="s">
        <v>2585</v>
      </c>
      <c r="E1872" s="46" t="s">
        <v>2587</v>
      </c>
      <c r="F1872" s="46" t="s">
        <v>3421</v>
      </c>
      <c r="G1872" s="47" t="s">
        <v>5431</v>
      </c>
      <c r="H1872" s="48">
        <v>1</v>
      </c>
      <c r="I1872" s="49">
        <v>1.24</v>
      </c>
      <c r="J1872" s="68">
        <v>0.1</v>
      </c>
      <c r="K1872" s="58">
        <f aca="true" t="shared" si="132" ref="K1872:K1882">SUM(I1872*100)/110</f>
        <v>1.1272727272727272</v>
      </c>
      <c r="L1872" s="81">
        <v>0.50317</v>
      </c>
      <c r="M1872" s="49">
        <v>0.56</v>
      </c>
      <c r="N1872" s="58">
        <f>(M1872/H1872)</f>
        <v>0.56</v>
      </c>
      <c r="O1872" s="50" t="s">
        <v>4472</v>
      </c>
    </row>
    <row r="1873" spans="1:15" s="4" customFormat="1" ht="15.75">
      <c r="A1873" s="43">
        <v>603</v>
      </c>
      <c r="B1873" s="55" t="s">
        <v>3825</v>
      </c>
      <c r="C1873" s="55" t="s">
        <v>3607</v>
      </c>
      <c r="D1873" s="46" t="s">
        <v>3826</v>
      </c>
      <c r="E1873" s="46" t="s">
        <v>2813</v>
      </c>
      <c r="F1873" s="47" t="s">
        <v>3421</v>
      </c>
      <c r="G1873" s="46" t="s">
        <v>2154</v>
      </c>
      <c r="H1873" s="48">
        <v>5</v>
      </c>
      <c r="I1873" s="49">
        <v>106.2295</v>
      </c>
      <c r="J1873" s="68">
        <v>0.1</v>
      </c>
      <c r="K1873" s="58">
        <f t="shared" si="132"/>
        <v>96.57227272727273</v>
      </c>
      <c r="L1873" s="81">
        <v>0.78552</v>
      </c>
      <c r="M1873" s="49">
        <f>SUM(K1873-(K1873*L1873))</f>
        <v>20.712821054545458</v>
      </c>
      <c r="N1873" s="51">
        <f>(M1873/H1873)</f>
        <v>4.142564210909091</v>
      </c>
      <c r="O1873" s="50" t="s">
        <v>4472</v>
      </c>
    </row>
    <row r="1874" spans="1:15" s="4" customFormat="1" ht="15.75">
      <c r="A1874" s="43">
        <v>604</v>
      </c>
      <c r="B1874" s="55" t="s">
        <v>3825</v>
      </c>
      <c r="C1874" s="55" t="s">
        <v>3608</v>
      </c>
      <c r="D1874" s="46" t="s">
        <v>3826</v>
      </c>
      <c r="E1874" s="46" t="s">
        <v>2812</v>
      </c>
      <c r="F1874" s="47" t="s">
        <v>3421</v>
      </c>
      <c r="G1874" s="46" t="s">
        <v>2155</v>
      </c>
      <c r="H1874" s="48">
        <v>1</v>
      </c>
      <c r="I1874" s="49">
        <v>31.9468</v>
      </c>
      <c r="J1874" s="68">
        <v>0.1</v>
      </c>
      <c r="K1874" s="58">
        <f>SUM(I1874*100)/110</f>
        <v>29.042545454545454</v>
      </c>
      <c r="L1874" s="81">
        <v>0.75138</v>
      </c>
      <c r="M1874" s="49">
        <f>SUM(K1874-(K1874*L1874))</f>
        <v>7.22055765090909</v>
      </c>
      <c r="N1874" s="54">
        <f>(M1874/H1874)</f>
        <v>7.22055765090909</v>
      </c>
      <c r="O1874" s="50" t="s">
        <v>4472</v>
      </c>
    </row>
    <row r="1875" spans="1:15" s="4" customFormat="1" ht="15.75">
      <c r="A1875" s="43">
        <v>604</v>
      </c>
      <c r="B1875" s="55" t="s">
        <v>3825</v>
      </c>
      <c r="C1875" s="55" t="s">
        <v>3609</v>
      </c>
      <c r="D1875" s="46" t="s">
        <v>3826</v>
      </c>
      <c r="E1875" s="46" t="s">
        <v>2812</v>
      </c>
      <c r="F1875" s="47" t="s">
        <v>3421</v>
      </c>
      <c r="G1875" s="46" t="s">
        <v>2156</v>
      </c>
      <c r="H1875" s="48">
        <v>3</v>
      </c>
      <c r="I1875" s="49">
        <v>95.8805</v>
      </c>
      <c r="J1875" s="68">
        <v>0.1</v>
      </c>
      <c r="K1875" s="58">
        <f>SUM(I1875*100)/110</f>
        <v>87.1640909090909</v>
      </c>
      <c r="L1875" s="69">
        <v>0.7515</v>
      </c>
      <c r="M1875" s="49">
        <f>SUM(K1875-(K1875*L1875))</f>
        <v>21.660276590909092</v>
      </c>
      <c r="N1875" s="54">
        <f>(M1875/H1875)</f>
        <v>7.220092196969698</v>
      </c>
      <c r="O1875" s="50" t="s">
        <v>4472</v>
      </c>
    </row>
    <row r="1876" spans="1:15" s="4" customFormat="1" ht="15.75">
      <c r="A1876" s="43">
        <v>605</v>
      </c>
      <c r="B1876" s="55" t="s">
        <v>3825</v>
      </c>
      <c r="C1876" s="55" t="s">
        <v>3610</v>
      </c>
      <c r="D1876" s="46" t="s">
        <v>3826</v>
      </c>
      <c r="E1876" s="46" t="s">
        <v>3827</v>
      </c>
      <c r="F1876" s="47" t="s">
        <v>3421</v>
      </c>
      <c r="G1876" s="46" t="s">
        <v>2157</v>
      </c>
      <c r="H1876" s="48">
        <v>1</v>
      </c>
      <c r="I1876" s="49">
        <v>31.9468</v>
      </c>
      <c r="J1876" s="68">
        <v>0.1</v>
      </c>
      <c r="K1876" s="58">
        <f>SUM(I1876*100)/110</f>
        <v>29.042545454545454</v>
      </c>
      <c r="L1876" s="81">
        <v>0.75138</v>
      </c>
      <c r="M1876" s="49">
        <f>SUM(K1876-(K1876*L1876))</f>
        <v>7.22055765090909</v>
      </c>
      <c r="N1876" s="54">
        <f>(M1876/H1876)</f>
        <v>7.22055765090909</v>
      </c>
      <c r="O1876" s="50" t="s">
        <v>4472</v>
      </c>
    </row>
    <row r="1877" spans="1:15" s="4" customFormat="1" ht="15.75">
      <c r="A1877" s="43">
        <v>102</v>
      </c>
      <c r="B1877" s="44" t="s">
        <v>2777</v>
      </c>
      <c r="C1877" s="55" t="s">
        <v>2008</v>
      </c>
      <c r="D1877" s="46" t="s">
        <v>2778</v>
      </c>
      <c r="E1877" s="46" t="s">
        <v>2779</v>
      </c>
      <c r="F1877" s="47" t="s">
        <v>3421</v>
      </c>
      <c r="G1877" s="72" t="s">
        <v>5332</v>
      </c>
      <c r="H1877" s="43">
        <v>1</v>
      </c>
      <c r="I1877" s="49">
        <v>3</v>
      </c>
      <c r="J1877" s="68">
        <v>0.1</v>
      </c>
      <c r="K1877" s="49">
        <f t="shared" si="132"/>
        <v>2.727272727272727</v>
      </c>
      <c r="L1877" s="69">
        <v>0.6993</v>
      </c>
      <c r="M1877" s="58">
        <f>SUM(K1877-(K1877*L1877))</f>
        <v>0.820090909090909</v>
      </c>
      <c r="N1877" s="58">
        <f aca="true" t="shared" si="133" ref="N1877:N1884">(M1877/H1877)</f>
        <v>0.820090909090909</v>
      </c>
      <c r="O1877" s="50" t="s">
        <v>4472</v>
      </c>
    </row>
    <row r="1878" spans="1:15" s="4" customFormat="1" ht="15.75">
      <c r="A1878" s="43">
        <v>703</v>
      </c>
      <c r="B1878" s="44" t="s">
        <v>4085</v>
      </c>
      <c r="C1878" s="55" t="s">
        <v>2043</v>
      </c>
      <c r="D1878" s="46" t="s">
        <v>4086</v>
      </c>
      <c r="E1878" s="46" t="s">
        <v>5690</v>
      </c>
      <c r="F1878" s="47" t="s">
        <v>3421</v>
      </c>
      <c r="G1878" s="47" t="s">
        <v>155</v>
      </c>
      <c r="H1878" s="48">
        <v>10</v>
      </c>
      <c r="I1878" s="49">
        <v>11.7</v>
      </c>
      <c r="J1878" s="68">
        <v>0.1</v>
      </c>
      <c r="K1878" s="49">
        <f t="shared" si="132"/>
        <v>10.636363636363637</v>
      </c>
      <c r="L1878" s="81">
        <v>0.60038</v>
      </c>
      <c r="M1878" s="58">
        <v>4.25</v>
      </c>
      <c r="N1878" s="51">
        <f t="shared" si="133"/>
        <v>0.425</v>
      </c>
      <c r="O1878" s="50" t="s">
        <v>1773</v>
      </c>
    </row>
    <row r="1879" spans="1:15" s="4" customFormat="1" ht="15.75">
      <c r="A1879" s="43">
        <v>705</v>
      </c>
      <c r="B1879" s="44" t="s">
        <v>4085</v>
      </c>
      <c r="C1879" s="55" t="s">
        <v>2045</v>
      </c>
      <c r="D1879" s="46" t="s">
        <v>4086</v>
      </c>
      <c r="E1879" s="46" t="s">
        <v>4088</v>
      </c>
      <c r="F1879" s="47" t="s">
        <v>3421</v>
      </c>
      <c r="G1879" s="47" t="s">
        <v>1844</v>
      </c>
      <c r="H1879" s="48">
        <v>1</v>
      </c>
      <c r="I1879" s="49">
        <v>12.3</v>
      </c>
      <c r="J1879" s="68">
        <v>0.1</v>
      </c>
      <c r="K1879" s="49">
        <f t="shared" si="132"/>
        <v>11.181818181818182</v>
      </c>
      <c r="L1879" s="81">
        <v>0.6002</v>
      </c>
      <c r="M1879" s="58">
        <f aca="true" t="shared" si="134" ref="M1879:M1884">SUM(K1879-(K1879*L1879))</f>
        <v>4.47049090909091</v>
      </c>
      <c r="N1879" s="58">
        <f t="shared" si="133"/>
        <v>4.47049090909091</v>
      </c>
      <c r="O1879" s="50" t="s">
        <v>1773</v>
      </c>
    </row>
    <row r="1880" spans="1:15" s="4" customFormat="1" ht="15.75">
      <c r="A1880" s="43">
        <v>704</v>
      </c>
      <c r="B1880" s="44" t="s">
        <v>4085</v>
      </c>
      <c r="C1880" s="55" t="s">
        <v>2044</v>
      </c>
      <c r="D1880" s="46" t="s">
        <v>4086</v>
      </c>
      <c r="E1880" s="46" t="s">
        <v>4087</v>
      </c>
      <c r="F1880" s="47" t="s">
        <v>3421</v>
      </c>
      <c r="G1880" s="47" t="s">
        <v>3528</v>
      </c>
      <c r="H1880" s="48">
        <v>3</v>
      </c>
      <c r="I1880" s="49">
        <v>4.989</v>
      </c>
      <c r="J1880" s="68">
        <v>0.1</v>
      </c>
      <c r="K1880" s="49">
        <f t="shared" si="132"/>
        <v>4.535454545454545</v>
      </c>
      <c r="L1880" s="81">
        <v>0.59985</v>
      </c>
      <c r="M1880" s="58">
        <f t="shared" si="134"/>
        <v>1.8148621363636361</v>
      </c>
      <c r="N1880" s="51">
        <f t="shared" si="133"/>
        <v>0.6049540454545453</v>
      </c>
      <c r="O1880" s="50" t="s">
        <v>4472</v>
      </c>
    </row>
    <row r="1881" spans="1:15" s="4" customFormat="1" ht="15.75">
      <c r="A1881" s="43">
        <v>729</v>
      </c>
      <c r="B1881" s="44" t="s">
        <v>635</v>
      </c>
      <c r="C1881" s="55" t="s">
        <v>1845</v>
      </c>
      <c r="D1881" s="46" t="s">
        <v>636</v>
      </c>
      <c r="E1881" s="46" t="s">
        <v>637</v>
      </c>
      <c r="F1881" s="47" t="s">
        <v>3421</v>
      </c>
      <c r="G1881" s="72" t="s">
        <v>3274</v>
      </c>
      <c r="H1881" s="43">
        <v>30</v>
      </c>
      <c r="I1881" s="49">
        <v>4.71</v>
      </c>
      <c r="J1881" s="68">
        <v>0.1</v>
      </c>
      <c r="K1881" s="49">
        <f t="shared" si="132"/>
        <v>4.281818181818182</v>
      </c>
      <c r="L1881" s="81">
        <v>0.50038</v>
      </c>
      <c r="M1881" s="49">
        <f t="shared" si="134"/>
        <v>2.139282</v>
      </c>
      <c r="N1881" s="51">
        <f t="shared" si="133"/>
        <v>0.07130940000000001</v>
      </c>
      <c r="O1881" s="50" t="s">
        <v>4472</v>
      </c>
    </row>
    <row r="1882" spans="1:15" s="4" customFormat="1" ht="15.75">
      <c r="A1882" s="43">
        <v>730</v>
      </c>
      <c r="B1882" s="44" t="s">
        <v>635</v>
      </c>
      <c r="C1882" s="55" t="s">
        <v>3273</v>
      </c>
      <c r="D1882" s="46" t="s">
        <v>636</v>
      </c>
      <c r="E1882" s="46" t="s">
        <v>2056</v>
      </c>
      <c r="F1882" s="47" t="s">
        <v>3421</v>
      </c>
      <c r="G1882" s="72" t="s">
        <v>3275</v>
      </c>
      <c r="H1882" s="43">
        <v>50</v>
      </c>
      <c r="I1882" s="77">
        <v>16.8381</v>
      </c>
      <c r="J1882" s="68">
        <v>0.1</v>
      </c>
      <c r="K1882" s="49">
        <f t="shared" si="132"/>
        <v>15.307363636363638</v>
      </c>
      <c r="L1882" s="69">
        <v>0.5002</v>
      </c>
      <c r="M1882" s="49">
        <f t="shared" si="134"/>
        <v>7.650620345454547</v>
      </c>
      <c r="N1882" s="54">
        <f t="shared" si="133"/>
        <v>0.15301240690909093</v>
      </c>
      <c r="O1882" s="50" t="s">
        <v>4472</v>
      </c>
    </row>
    <row r="1883" spans="1:15" s="4" customFormat="1" ht="31.5">
      <c r="A1883" s="43">
        <v>461</v>
      </c>
      <c r="B1883" s="57" t="s">
        <v>2909</v>
      </c>
      <c r="C1883" s="55" t="s">
        <v>5411</v>
      </c>
      <c r="D1883" s="46" t="s">
        <v>4616</v>
      </c>
      <c r="E1883" s="52" t="s">
        <v>3666</v>
      </c>
      <c r="F1883" s="47" t="s">
        <v>3421</v>
      </c>
      <c r="G1883" s="47" t="s">
        <v>5420</v>
      </c>
      <c r="H1883" s="48">
        <v>1</v>
      </c>
      <c r="I1883" s="49">
        <v>2101.75</v>
      </c>
      <c r="J1883" s="68">
        <v>0.1</v>
      </c>
      <c r="K1883" s="58">
        <f>SUM(I1883*100)/110</f>
        <v>1910.6818181818182</v>
      </c>
      <c r="L1883" s="81">
        <v>0.69121</v>
      </c>
      <c r="M1883" s="49">
        <f t="shared" si="134"/>
        <v>589.9994386363637</v>
      </c>
      <c r="N1883" s="58">
        <f t="shared" si="133"/>
        <v>589.9994386363637</v>
      </c>
      <c r="O1883" s="50" t="s">
        <v>1773</v>
      </c>
    </row>
    <row r="1884" spans="1:15" s="4" customFormat="1" ht="31.5">
      <c r="A1884" s="43">
        <v>462</v>
      </c>
      <c r="B1884" s="57" t="s">
        <v>2909</v>
      </c>
      <c r="C1884" s="55" t="s">
        <v>5412</v>
      </c>
      <c r="D1884" s="46" t="s">
        <v>4616</v>
      </c>
      <c r="E1884" s="52" t="s">
        <v>3667</v>
      </c>
      <c r="F1884" s="47" t="s">
        <v>3421</v>
      </c>
      <c r="G1884" s="47" t="s">
        <v>5421</v>
      </c>
      <c r="H1884" s="48">
        <v>1</v>
      </c>
      <c r="I1884" s="49">
        <v>1050.86</v>
      </c>
      <c r="J1884" s="68">
        <v>0.1</v>
      </c>
      <c r="K1884" s="58">
        <f>SUM(I1884*100)/110</f>
        <v>955.3272727272725</v>
      </c>
      <c r="L1884" s="81">
        <v>0.69121</v>
      </c>
      <c r="M1884" s="49">
        <f t="shared" si="134"/>
        <v>294.9955085454545</v>
      </c>
      <c r="N1884" s="58">
        <f t="shared" si="133"/>
        <v>294.9955085454545</v>
      </c>
      <c r="O1884" s="50" t="s">
        <v>1773</v>
      </c>
    </row>
    <row r="1885" spans="1:15" s="4" customFormat="1" ht="31.5">
      <c r="A1885" s="43">
        <v>463</v>
      </c>
      <c r="B1885" s="57" t="s">
        <v>2909</v>
      </c>
      <c r="C1885" s="55" t="s">
        <v>5413</v>
      </c>
      <c r="D1885" s="46" t="s">
        <v>4616</v>
      </c>
      <c r="E1885" s="52" t="s">
        <v>2862</v>
      </c>
      <c r="F1885" s="47" t="s">
        <v>3421</v>
      </c>
      <c r="G1885" s="47" t="s">
        <v>5422</v>
      </c>
      <c r="H1885" s="48">
        <v>1</v>
      </c>
      <c r="I1885" s="48" t="s">
        <v>5604</v>
      </c>
      <c r="J1885" s="68">
        <v>0.1</v>
      </c>
      <c r="K1885" s="48" t="s">
        <v>5604</v>
      </c>
      <c r="L1885" s="43"/>
      <c r="M1885" s="56">
        <v>5.607</v>
      </c>
      <c r="N1885" s="56">
        <v>5.607</v>
      </c>
      <c r="O1885" s="50" t="s">
        <v>4472</v>
      </c>
    </row>
    <row r="1886" spans="1:15" s="4" customFormat="1" ht="31.5">
      <c r="A1886" s="43">
        <v>464</v>
      </c>
      <c r="B1886" s="57" t="s">
        <v>2909</v>
      </c>
      <c r="C1886" s="55" t="s">
        <v>5414</v>
      </c>
      <c r="D1886" s="46" t="s">
        <v>4616</v>
      </c>
      <c r="E1886" s="52" t="s">
        <v>2861</v>
      </c>
      <c r="F1886" s="47" t="s">
        <v>3421</v>
      </c>
      <c r="G1886" s="47" t="s">
        <v>5423</v>
      </c>
      <c r="H1886" s="48">
        <v>1</v>
      </c>
      <c r="I1886" s="48" t="s">
        <v>5604</v>
      </c>
      <c r="J1886" s="68">
        <v>0.1</v>
      </c>
      <c r="K1886" s="48" t="s">
        <v>5604</v>
      </c>
      <c r="L1886" s="43"/>
      <c r="M1886" s="51">
        <v>11.2152</v>
      </c>
      <c r="N1886" s="51">
        <v>11.2152</v>
      </c>
      <c r="O1886" s="50" t="s">
        <v>4472</v>
      </c>
    </row>
    <row r="1887" spans="1:15" s="4" customFormat="1" ht="31.5">
      <c r="A1887" s="43">
        <v>465</v>
      </c>
      <c r="B1887" s="57" t="s">
        <v>2909</v>
      </c>
      <c r="C1887" s="55" t="s">
        <v>5415</v>
      </c>
      <c r="D1887" s="46" t="s">
        <v>4616</v>
      </c>
      <c r="E1887" s="52" t="s">
        <v>2860</v>
      </c>
      <c r="F1887" s="47" t="s">
        <v>3421</v>
      </c>
      <c r="G1887" s="47" t="s">
        <v>5424</v>
      </c>
      <c r="H1887" s="48">
        <v>1</v>
      </c>
      <c r="I1887" s="48" t="s">
        <v>5604</v>
      </c>
      <c r="J1887" s="68">
        <v>0.1</v>
      </c>
      <c r="K1887" s="48" t="s">
        <v>5604</v>
      </c>
      <c r="L1887" s="43"/>
      <c r="M1887" s="54">
        <v>16.82222</v>
      </c>
      <c r="N1887" s="54">
        <v>16.82222</v>
      </c>
      <c r="O1887" s="50" t="s">
        <v>4472</v>
      </c>
    </row>
    <row r="1888" spans="1:15" s="4" customFormat="1" ht="31.5">
      <c r="A1888" s="43">
        <v>466</v>
      </c>
      <c r="B1888" s="57" t="s">
        <v>2909</v>
      </c>
      <c r="C1888" s="55" t="s">
        <v>5416</v>
      </c>
      <c r="D1888" s="46" t="s">
        <v>4616</v>
      </c>
      <c r="E1888" s="52" t="s">
        <v>2859</v>
      </c>
      <c r="F1888" s="47" t="s">
        <v>3421</v>
      </c>
      <c r="G1888" s="47" t="s">
        <v>5425</v>
      </c>
      <c r="H1888" s="48">
        <v>1</v>
      </c>
      <c r="I1888" s="48" t="s">
        <v>5604</v>
      </c>
      <c r="J1888" s="68">
        <v>0.1</v>
      </c>
      <c r="K1888" s="48" t="s">
        <v>5604</v>
      </c>
      <c r="L1888" s="43"/>
      <c r="M1888" s="54">
        <v>22.42303</v>
      </c>
      <c r="N1888" s="54">
        <v>22.42303</v>
      </c>
      <c r="O1888" s="50" t="s">
        <v>4472</v>
      </c>
    </row>
    <row r="1889" spans="1:15" s="4" customFormat="1" ht="31.5">
      <c r="A1889" s="43">
        <v>467</v>
      </c>
      <c r="B1889" s="57" t="s">
        <v>2909</v>
      </c>
      <c r="C1889" s="55" t="s">
        <v>5417</v>
      </c>
      <c r="D1889" s="46" t="s">
        <v>4616</v>
      </c>
      <c r="E1889" s="52" t="s">
        <v>5541</v>
      </c>
      <c r="F1889" s="47" t="s">
        <v>3421</v>
      </c>
      <c r="G1889" s="47" t="s">
        <v>5426</v>
      </c>
      <c r="H1889" s="48">
        <v>1</v>
      </c>
      <c r="I1889" s="48" t="s">
        <v>5604</v>
      </c>
      <c r="J1889" s="68">
        <v>0.1</v>
      </c>
      <c r="K1889" s="48" t="s">
        <v>5604</v>
      </c>
      <c r="L1889" s="43"/>
      <c r="M1889" s="54">
        <v>28.03004</v>
      </c>
      <c r="N1889" s="54">
        <v>28.03004</v>
      </c>
      <c r="O1889" s="50" t="s">
        <v>4472</v>
      </c>
    </row>
    <row r="1890" spans="1:15" s="4" customFormat="1" ht="31.5">
      <c r="A1890" s="43">
        <v>468</v>
      </c>
      <c r="B1890" s="57" t="s">
        <v>2909</v>
      </c>
      <c r="C1890" s="55" t="s">
        <v>5418</v>
      </c>
      <c r="D1890" s="46" t="s">
        <v>4616</v>
      </c>
      <c r="E1890" s="52" t="s">
        <v>5540</v>
      </c>
      <c r="F1890" s="47" t="s">
        <v>3421</v>
      </c>
      <c r="G1890" s="47" t="s">
        <v>5427</v>
      </c>
      <c r="H1890" s="48">
        <v>1</v>
      </c>
      <c r="I1890" s="48" t="s">
        <v>5604</v>
      </c>
      <c r="J1890" s="68">
        <v>0.1</v>
      </c>
      <c r="K1890" s="48" t="s">
        <v>5604</v>
      </c>
      <c r="L1890" s="43"/>
      <c r="M1890" s="54">
        <v>33.63824</v>
      </c>
      <c r="N1890" s="54">
        <v>33.63824</v>
      </c>
      <c r="O1890" s="50" t="s">
        <v>4472</v>
      </c>
    </row>
    <row r="1891" spans="1:15" s="4" customFormat="1" ht="31.5">
      <c r="A1891" s="43">
        <v>469</v>
      </c>
      <c r="B1891" s="45" t="s">
        <v>2909</v>
      </c>
      <c r="C1891" s="55" t="s">
        <v>5419</v>
      </c>
      <c r="D1891" s="46" t="s">
        <v>4616</v>
      </c>
      <c r="E1891" s="52" t="s">
        <v>3734</v>
      </c>
      <c r="F1891" s="47" t="s">
        <v>3421</v>
      </c>
      <c r="G1891" s="47" t="s">
        <v>5428</v>
      </c>
      <c r="H1891" s="48">
        <v>1</v>
      </c>
      <c r="I1891" s="48" t="s">
        <v>5604</v>
      </c>
      <c r="J1891" s="68">
        <v>0.1</v>
      </c>
      <c r="K1891" s="48" t="s">
        <v>5604</v>
      </c>
      <c r="L1891" s="43"/>
      <c r="M1891" s="54">
        <v>56.05507</v>
      </c>
      <c r="N1891" s="54">
        <v>58.05507</v>
      </c>
      <c r="O1891" s="50" t="s">
        <v>4472</v>
      </c>
    </row>
    <row r="1892" spans="1:15" s="4" customFormat="1" ht="15.75">
      <c r="A1892" s="43">
        <v>972</v>
      </c>
      <c r="B1892" s="44" t="s">
        <v>3502</v>
      </c>
      <c r="C1892" s="55" t="s">
        <v>3309</v>
      </c>
      <c r="D1892" s="46" t="s">
        <v>3503</v>
      </c>
      <c r="E1892" s="46" t="s">
        <v>3504</v>
      </c>
      <c r="F1892" s="47" t="s">
        <v>3421</v>
      </c>
      <c r="G1892" s="46" t="s">
        <v>3311</v>
      </c>
      <c r="H1892" s="48">
        <v>1</v>
      </c>
      <c r="I1892" s="49" t="s">
        <v>5604</v>
      </c>
      <c r="J1892" s="68">
        <v>0.1</v>
      </c>
      <c r="K1892" s="49" t="s">
        <v>5604</v>
      </c>
      <c r="L1892" s="69"/>
      <c r="M1892" s="54">
        <v>132.50756</v>
      </c>
      <c r="N1892" s="54">
        <v>132.50756</v>
      </c>
      <c r="O1892" s="50" t="s">
        <v>4472</v>
      </c>
    </row>
    <row r="1893" spans="1:15" s="4" customFormat="1" ht="15.75">
      <c r="A1893" s="43">
        <v>973</v>
      </c>
      <c r="B1893" s="44" t="s">
        <v>3502</v>
      </c>
      <c r="C1893" s="55" t="s">
        <v>3310</v>
      </c>
      <c r="D1893" s="46" t="s">
        <v>3503</v>
      </c>
      <c r="E1893" s="46" t="s">
        <v>3505</v>
      </c>
      <c r="F1893" s="47" t="s">
        <v>3421</v>
      </c>
      <c r="G1893" s="46" t="s">
        <v>3312</v>
      </c>
      <c r="H1893" s="48">
        <v>1</v>
      </c>
      <c r="I1893" s="49" t="s">
        <v>5604</v>
      </c>
      <c r="J1893" s="68">
        <v>0.1</v>
      </c>
      <c r="K1893" s="49" t="s">
        <v>5604</v>
      </c>
      <c r="L1893" s="69"/>
      <c r="M1893" s="54">
        <v>176.69184</v>
      </c>
      <c r="N1893" s="54">
        <v>176.69184</v>
      </c>
      <c r="O1893" s="50" t="s">
        <v>4472</v>
      </c>
    </row>
    <row r="1894" spans="1:15" s="4" customFormat="1" ht="15.75">
      <c r="A1894" s="43">
        <v>293</v>
      </c>
      <c r="B1894" s="44" t="s">
        <v>5396</v>
      </c>
      <c r="C1894" s="55" t="s">
        <v>3433</v>
      </c>
      <c r="D1894" s="46" t="s">
        <v>5397</v>
      </c>
      <c r="E1894" s="46" t="s">
        <v>4055</v>
      </c>
      <c r="F1894" s="46" t="s">
        <v>3421</v>
      </c>
      <c r="G1894" s="72" t="s">
        <v>3435</v>
      </c>
      <c r="H1894" s="43">
        <v>20</v>
      </c>
      <c r="I1894" s="49"/>
      <c r="J1894" s="68">
        <v>0.1</v>
      </c>
      <c r="K1894" s="49">
        <f>SUM(I1894*100)/110</f>
        <v>0</v>
      </c>
      <c r="L1894" s="81"/>
      <c r="M1894" s="51"/>
      <c r="N1894" s="202">
        <v>0.0329</v>
      </c>
      <c r="O1894" s="50" t="s">
        <v>4472</v>
      </c>
    </row>
    <row r="1895" spans="1:15" s="4" customFormat="1" ht="15.75">
      <c r="A1895" s="43">
        <v>294</v>
      </c>
      <c r="B1895" s="44" t="s">
        <v>5396</v>
      </c>
      <c r="C1895" s="55" t="s">
        <v>3434</v>
      </c>
      <c r="D1895" s="46" t="s">
        <v>5397</v>
      </c>
      <c r="E1895" s="46" t="s">
        <v>5398</v>
      </c>
      <c r="F1895" s="46" t="s">
        <v>3421</v>
      </c>
      <c r="G1895" s="72" t="s">
        <v>3031</v>
      </c>
      <c r="H1895" s="43">
        <v>1</v>
      </c>
      <c r="I1895" s="49">
        <v>1.81</v>
      </c>
      <c r="J1895" s="68">
        <v>0.1</v>
      </c>
      <c r="K1895" s="49">
        <f>SUM(I1895*100)/110</f>
        <v>1.6454545454545455</v>
      </c>
      <c r="L1895" s="69">
        <v>0.5016</v>
      </c>
      <c r="M1895" s="49">
        <v>0.82</v>
      </c>
      <c r="N1895" s="58">
        <f>(M1895/H1895)</f>
        <v>0.82</v>
      </c>
      <c r="O1895" s="50" t="s">
        <v>4472</v>
      </c>
    </row>
    <row r="1896" spans="1:15" s="4" customFormat="1" ht="15.75">
      <c r="A1896" s="43">
        <v>649</v>
      </c>
      <c r="B1896" s="44" t="s">
        <v>3071</v>
      </c>
      <c r="C1896" s="55" t="s">
        <v>2158</v>
      </c>
      <c r="D1896" s="46" t="s">
        <v>3072</v>
      </c>
      <c r="E1896" s="46" t="s">
        <v>5409</v>
      </c>
      <c r="F1896" s="47" t="s">
        <v>3421</v>
      </c>
      <c r="G1896" s="46" t="s">
        <v>2708</v>
      </c>
      <c r="H1896" s="48">
        <v>1</v>
      </c>
      <c r="I1896" s="49" t="s">
        <v>5604</v>
      </c>
      <c r="J1896" s="68">
        <v>0.1</v>
      </c>
      <c r="K1896" s="49" t="s">
        <v>5604</v>
      </c>
      <c r="L1896" s="69"/>
      <c r="M1896" s="54">
        <v>27.07016</v>
      </c>
      <c r="N1896" s="54">
        <v>27.07016</v>
      </c>
      <c r="O1896" s="50" t="s">
        <v>4472</v>
      </c>
    </row>
    <row r="1897" spans="1:15" s="4" customFormat="1" ht="15.75">
      <c r="A1897" s="43">
        <v>1217</v>
      </c>
      <c r="B1897" s="45" t="s">
        <v>3741</v>
      </c>
      <c r="C1897" s="45" t="s">
        <v>2554</v>
      </c>
      <c r="D1897" s="44" t="s">
        <v>3742</v>
      </c>
      <c r="E1897" s="44" t="s">
        <v>556</v>
      </c>
      <c r="F1897" s="47" t="s">
        <v>3421</v>
      </c>
      <c r="G1897" s="67" t="s">
        <v>2553</v>
      </c>
      <c r="H1897" s="539" t="s">
        <v>345</v>
      </c>
      <c r="I1897" s="563"/>
      <c r="J1897" s="563"/>
      <c r="K1897" s="563"/>
      <c r="L1897" s="563"/>
      <c r="M1897" s="563"/>
      <c r="N1897" s="563"/>
      <c r="O1897" s="540"/>
    </row>
    <row r="1898" spans="1:15" s="4" customFormat="1" ht="15.75">
      <c r="A1898" s="43">
        <v>379</v>
      </c>
      <c r="B1898" s="44" t="s">
        <v>2231</v>
      </c>
      <c r="C1898" s="45" t="s">
        <v>3032</v>
      </c>
      <c r="D1898" s="46" t="s">
        <v>3253</v>
      </c>
      <c r="E1898" s="46" t="s">
        <v>3254</v>
      </c>
      <c r="F1898" s="47" t="s">
        <v>3421</v>
      </c>
      <c r="G1898" s="72" t="s">
        <v>3034</v>
      </c>
      <c r="H1898" s="43">
        <v>30</v>
      </c>
      <c r="I1898" s="49">
        <v>6.2</v>
      </c>
      <c r="J1898" s="68">
        <v>0.1</v>
      </c>
      <c r="K1898" s="49">
        <f>SUM(I1898*100)/110</f>
        <v>5.636363636363637</v>
      </c>
      <c r="L1898" s="81">
        <v>0.71734</v>
      </c>
      <c r="M1898" s="49">
        <f>SUM(K1898-(K1898*L1898))</f>
        <v>1.5931745454545458</v>
      </c>
      <c r="N1898" s="51">
        <f>(M1898/H1898)</f>
        <v>0.05310581818181819</v>
      </c>
      <c r="O1898" s="50" t="s">
        <v>1773</v>
      </c>
    </row>
    <row r="1899" spans="1:15" s="4" customFormat="1" ht="15.75">
      <c r="A1899" s="43">
        <v>380</v>
      </c>
      <c r="B1899" s="44" t="s">
        <v>2231</v>
      </c>
      <c r="C1899" s="45" t="s">
        <v>3033</v>
      </c>
      <c r="D1899" s="46" t="s">
        <v>3253</v>
      </c>
      <c r="E1899" s="46" t="s">
        <v>2907</v>
      </c>
      <c r="F1899" s="47" t="s">
        <v>3421</v>
      </c>
      <c r="G1899" s="72" t="s">
        <v>3034</v>
      </c>
      <c r="H1899" s="43">
        <v>20</v>
      </c>
      <c r="I1899" s="49">
        <v>6.7</v>
      </c>
      <c r="J1899" s="68">
        <v>0.1</v>
      </c>
      <c r="K1899" s="49">
        <f>SUM(I1899*100)/110</f>
        <v>6.090909090909091</v>
      </c>
      <c r="L1899" s="81">
        <v>0.71725</v>
      </c>
      <c r="M1899" s="49">
        <f>SUM(K1899-(K1899*L1899))</f>
        <v>1.7222045454545452</v>
      </c>
      <c r="N1899" s="51">
        <f>(M1899/H1899)</f>
        <v>0.08611022727272725</v>
      </c>
      <c r="O1899" s="50" t="s">
        <v>1773</v>
      </c>
    </row>
    <row r="1900" spans="1:15" s="4" customFormat="1" ht="15.75">
      <c r="A1900" s="43">
        <v>218</v>
      </c>
      <c r="B1900" s="44" t="s">
        <v>596</v>
      </c>
      <c r="C1900" s="55" t="s">
        <v>3024</v>
      </c>
      <c r="D1900" s="46" t="s">
        <v>597</v>
      </c>
      <c r="E1900" s="46" t="s">
        <v>3268</v>
      </c>
      <c r="F1900" s="46" t="s">
        <v>3421</v>
      </c>
      <c r="G1900" s="47" t="s">
        <v>3025</v>
      </c>
      <c r="H1900" s="48">
        <v>60</v>
      </c>
      <c r="I1900" s="48" t="s">
        <v>5604</v>
      </c>
      <c r="J1900" s="68">
        <v>0.1</v>
      </c>
      <c r="K1900" s="48" t="s">
        <v>5604</v>
      </c>
      <c r="L1900" s="43"/>
      <c r="M1900" s="49">
        <v>51.2298</v>
      </c>
      <c r="N1900" s="54">
        <v>0.85383</v>
      </c>
      <c r="O1900" s="50" t="s">
        <v>1771</v>
      </c>
    </row>
    <row r="1901" spans="1:15" s="4" customFormat="1" ht="15.75">
      <c r="A1901" s="43">
        <v>219</v>
      </c>
      <c r="B1901" s="44" t="s">
        <v>596</v>
      </c>
      <c r="C1901" s="55" t="s">
        <v>3026</v>
      </c>
      <c r="D1901" s="46" t="s">
        <v>597</v>
      </c>
      <c r="E1901" s="46" t="s">
        <v>2962</v>
      </c>
      <c r="F1901" s="46" t="s">
        <v>3421</v>
      </c>
      <c r="G1901" s="47" t="s">
        <v>3027</v>
      </c>
      <c r="H1901" s="48">
        <v>120</v>
      </c>
      <c r="I1901" s="48" t="s">
        <v>5604</v>
      </c>
      <c r="J1901" s="68">
        <v>0.1</v>
      </c>
      <c r="K1901" s="48" t="s">
        <v>5604</v>
      </c>
      <c r="L1901" s="43"/>
      <c r="M1901" s="49">
        <v>339.8904</v>
      </c>
      <c r="N1901" s="54">
        <v>2.83242</v>
      </c>
      <c r="O1901" s="50" t="s">
        <v>1771</v>
      </c>
    </row>
    <row r="1902" spans="1:15" s="4" customFormat="1" ht="15.75">
      <c r="A1902" s="43">
        <v>1075</v>
      </c>
      <c r="B1902" s="44" t="s">
        <v>3563</v>
      </c>
      <c r="C1902" s="55" t="s">
        <v>2269</v>
      </c>
      <c r="D1902" s="46" t="s">
        <v>3564</v>
      </c>
      <c r="E1902" s="46" t="s">
        <v>714</v>
      </c>
      <c r="F1902" s="47" t="s">
        <v>3421</v>
      </c>
      <c r="G1902" s="46" t="s">
        <v>2270</v>
      </c>
      <c r="H1902" s="48">
        <v>14</v>
      </c>
      <c r="I1902" s="49" t="s">
        <v>5604</v>
      </c>
      <c r="J1902" s="68">
        <v>0.1</v>
      </c>
      <c r="K1902" s="49" t="s">
        <v>5604</v>
      </c>
      <c r="L1902" s="43"/>
      <c r="M1902" s="58">
        <v>58.1</v>
      </c>
      <c r="N1902" s="51">
        <f>SUM(M1902/H1902)</f>
        <v>4.15</v>
      </c>
      <c r="O1902" s="50" t="s">
        <v>1771</v>
      </c>
    </row>
    <row r="1903" spans="1:15" s="4" customFormat="1" ht="15.75">
      <c r="A1903" s="43">
        <v>1075</v>
      </c>
      <c r="B1903" s="44" t="s">
        <v>3563</v>
      </c>
      <c r="C1903" s="55" t="s">
        <v>2269</v>
      </c>
      <c r="D1903" s="46" t="s">
        <v>3564</v>
      </c>
      <c r="E1903" s="46" t="s">
        <v>714</v>
      </c>
      <c r="F1903" s="47" t="s">
        <v>3421</v>
      </c>
      <c r="G1903" s="46" t="s">
        <v>2270</v>
      </c>
      <c r="H1903" s="48">
        <v>56</v>
      </c>
      <c r="I1903" s="49" t="s">
        <v>5604</v>
      </c>
      <c r="J1903" s="68">
        <v>0.1</v>
      </c>
      <c r="K1903" s="49" t="s">
        <v>5604</v>
      </c>
      <c r="L1903" s="43"/>
      <c r="M1903" s="58">
        <v>232.4</v>
      </c>
      <c r="N1903" s="51">
        <f>SUM(M1903/H1903)</f>
        <v>4.15</v>
      </c>
      <c r="O1903" s="50" t="s">
        <v>1771</v>
      </c>
    </row>
    <row r="1904" spans="1:15" s="4" customFormat="1" ht="15.75">
      <c r="A1904" s="6"/>
      <c r="B1904" s="9"/>
      <c r="C1904" s="12"/>
      <c r="D1904" s="8"/>
      <c r="E1904" s="8"/>
      <c r="F1904" s="10"/>
      <c r="G1904" s="8"/>
      <c r="H1904" s="17"/>
      <c r="I1904" s="18"/>
      <c r="J1904" s="86"/>
      <c r="K1904" s="18"/>
      <c r="L1904" s="6"/>
      <c r="M1904" s="24"/>
      <c r="N1904" s="19"/>
      <c r="O1904" s="7"/>
    </row>
    <row r="1905" spans="1:15" s="4" customFormat="1" ht="15.75">
      <c r="A1905" s="6"/>
      <c r="B1905" s="9"/>
      <c r="C1905" s="12"/>
      <c r="D1905" s="8"/>
      <c r="E1905" s="8"/>
      <c r="F1905" s="10"/>
      <c r="G1905" s="8"/>
      <c r="H1905" s="17"/>
      <c r="I1905" s="18"/>
      <c r="J1905" s="86"/>
      <c r="K1905" s="18"/>
      <c r="L1905" s="6"/>
      <c r="M1905" s="24"/>
      <c r="N1905" s="19"/>
      <c r="O1905" s="7"/>
    </row>
    <row r="1906" spans="1:15" s="4" customFormat="1" ht="16.5" thickBot="1">
      <c r="A1906" s="6"/>
      <c r="B1906" s="9"/>
      <c r="C1906" s="12"/>
      <c r="D1906" s="8"/>
      <c r="E1906" s="8"/>
      <c r="F1906" s="10"/>
      <c r="G1906" s="8"/>
      <c r="H1906" s="17"/>
      <c r="I1906" s="18"/>
      <c r="J1906" s="86"/>
      <c r="K1906" s="18"/>
      <c r="L1906" s="6"/>
      <c r="M1906" s="24"/>
      <c r="N1906" s="19"/>
      <c r="O1906" s="7"/>
    </row>
    <row r="1907" spans="1:15" s="4" customFormat="1" ht="26.25" thickBot="1">
      <c r="A1907" s="526" t="s">
        <v>4761</v>
      </c>
      <c r="B1907" s="527"/>
      <c r="C1907" s="527"/>
      <c r="D1907" s="527"/>
      <c r="E1907" s="527"/>
      <c r="F1907" s="527"/>
      <c r="G1907" s="527"/>
      <c r="H1907" s="527"/>
      <c r="I1907" s="527"/>
      <c r="J1907" s="527"/>
      <c r="K1907" s="527"/>
      <c r="L1907" s="527"/>
      <c r="M1907" s="527"/>
      <c r="N1907" s="527"/>
      <c r="O1907" s="528"/>
    </row>
    <row r="1908" spans="1:15" s="4" customFormat="1" ht="15.75">
      <c r="A1908" s="91" t="s">
        <v>104</v>
      </c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</row>
    <row r="1909" spans="1:15" s="4" customFormat="1" ht="23.25">
      <c r="A1909" s="541" t="s">
        <v>294</v>
      </c>
      <c r="B1909" s="541"/>
      <c r="C1909" s="541"/>
      <c r="D1909" s="54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</row>
    <row r="1910" spans="1:15" s="4" customFormat="1" ht="47.25">
      <c r="A1910" s="39" t="s">
        <v>2985</v>
      </c>
      <c r="B1910" s="39" t="s">
        <v>580</v>
      </c>
      <c r="C1910" s="39" t="s">
        <v>1930</v>
      </c>
      <c r="D1910" s="40" t="s">
        <v>1931</v>
      </c>
      <c r="E1910" s="40" t="s">
        <v>1932</v>
      </c>
      <c r="F1910" s="40" t="s">
        <v>719</v>
      </c>
      <c r="G1910" s="40" t="s">
        <v>2986</v>
      </c>
      <c r="H1910" s="41" t="s">
        <v>2800</v>
      </c>
      <c r="I1910" s="41" t="s">
        <v>2361</v>
      </c>
      <c r="J1910" s="41" t="s">
        <v>2987</v>
      </c>
      <c r="K1910" s="42" t="s">
        <v>4613</v>
      </c>
      <c r="L1910" s="39" t="s">
        <v>2988</v>
      </c>
      <c r="M1910" s="42" t="s">
        <v>2801</v>
      </c>
      <c r="N1910" s="42" t="s">
        <v>1933</v>
      </c>
      <c r="O1910" s="39" t="s">
        <v>1929</v>
      </c>
    </row>
    <row r="1911" spans="1:15" s="4" customFormat="1" ht="31.5">
      <c r="A1911" s="43">
        <v>68</v>
      </c>
      <c r="B1911" s="45" t="s">
        <v>2909</v>
      </c>
      <c r="C1911" s="55" t="s">
        <v>1424</v>
      </c>
      <c r="D1911" s="46" t="s">
        <v>1425</v>
      </c>
      <c r="E1911" s="46" t="s">
        <v>1426</v>
      </c>
      <c r="F1911" s="46" t="s">
        <v>3421</v>
      </c>
      <c r="G1911" s="46" t="s">
        <v>1427</v>
      </c>
      <c r="H1911" s="48">
        <v>1</v>
      </c>
      <c r="I1911" s="49" t="s">
        <v>5604</v>
      </c>
      <c r="J1911" s="68">
        <v>0.1</v>
      </c>
      <c r="K1911" s="49" t="s">
        <v>5604</v>
      </c>
      <c r="L1911" s="69"/>
      <c r="M1911" s="58">
        <v>179.7</v>
      </c>
      <c r="N1911" s="56">
        <v>170.715</v>
      </c>
      <c r="O1911" s="50" t="s">
        <v>4472</v>
      </c>
    </row>
    <row r="1912" spans="1:15" s="4" customFormat="1" ht="15.75">
      <c r="A1912" s="43">
        <v>178</v>
      </c>
      <c r="B1912" s="45" t="s">
        <v>3302</v>
      </c>
      <c r="C1912" s="55" t="s">
        <v>1428</v>
      </c>
      <c r="D1912" s="46" t="s">
        <v>5044</v>
      </c>
      <c r="E1912" s="46" t="s">
        <v>1429</v>
      </c>
      <c r="F1912" s="46" t="s">
        <v>3421</v>
      </c>
      <c r="G1912" s="46" t="s">
        <v>1430</v>
      </c>
      <c r="H1912" s="48">
        <v>2</v>
      </c>
      <c r="I1912" s="126" t="s">
        <v>107</v>
      </c>
      <c r="J1912" s="68"/>
      <c r="K1912" s="58"/>
      <c r="L1912" s="69"/>
      <c r="M1912" s="58"/>
      <c r="N1912" s="51"/>
      <c r="O1912" s="50"/>
    </row>
    <row r="1913" spans="1:15" s="4" customFormat="1" ht="16.5" thickBot="1">
      <c r="A1913" s="300">
        <v>200</v>
      </c>
      <c r="B1913" s="508" t="s">
        <v>1431</v>
      </c>
      <c r="C1913" s="508" t="s">
        <v>1432</v>
      </c>
      <c r="D1913" s="509" t="s">
        <v>1433</v>
      </c>
      <c r="E1913" s="509" t="s">
        <v>1434</v>
      </c>
      <c r="F1913" s="298" t="s">
        <v>3421</v>
      </c>
      <c r="G1913" s="509" t="s">
        <v>1435</v>
      </c>
      <c r="H1913" s="465">
        <v>1</v>
      </c>
      <c r="I1913" s="466" t="s">
        <v>5604</v>
      </c>
      <c r="J1913" s="467">
        <v>0.1</v>
      </c>
      <c r="K1913" s="466" t="s">
        <v>5604</v>
      </c>
      <c r="L1913" s="468"/>
      <c r="M1913" s="469">
        <v>577.904</v>
      </c>
      <c r="N1913" s="474">
        <v>577.904</v>
      </c>
      <c r="O1913" s="305" t="s">
        <v>1771</v>
      </c>
    </row>
    <row r="1914" spans="1:15" s="4" customFormat="1" ht="24" thickBot="1">
      <c r="A1914" s="525" t="s">
        <v>1458</v>
      </c>
      <c r="B1914" s="523"/>
      <c r="C1914" s="523"/>
      <c r="D1914" s="523"/>
      <c r="E1914" s="523"/>
      <c r="F1914" s="523"/>
      <c r="G1914" s="523"/>
      <c r="H1914" s="523"/>
      <c r="I1914" s="523"/>
      <c r="J1914" s="523"/>
      <c r="K1914" s="523"/>
      <c r="L1914" s="523"/>
      <c r="M1914" s="523"/>
      <c r="N1914" s="523"/>
      <c r="O1914" s="503"/>
    </row>
    <row r="1915" spans="1:15" s="4" customFormat="1" ht="15.75">
      <c r="A1915" s="20" t="s">
        <v>105</v>
      </c>
      <c r="B1915" s="253"/>
      <c r="C1915" s="253"/>
      <c r="D1915" s="253"/>
      <c r="E1915" s="253"/>
      <c r="F1915" s="253"/>
      <c r="G1915" s="263"/>
      <c r="H1915" s="91"/>
      <c r="I1915" s="91"/>
      <c r="J1915" s="91"/>
      <c r="K1915" s="91"/>
      <c r="L1915" s="91"/>
      <c r="M1915" s="91"/>
      <c r="N1915" s="91"/>
      <c r="O1915" s="91"/>
    </row>
    <row r="1916" spans="1:15" s="4" customFormat="1" ht="23.25">
      <c r="A1916" s="541" t="s">
        <v>293</v>
      </c>
      <c r="B1916" s="541"/>
      <c r="C1916" s="541"/>
      <c r="D1916" s="541"/>
      <c r="E1916" s="253"/>
      <c r="F1916" s="253"/>
      <c r="G1916" s="263"/>
      <c r="H1916" s="91"/>
      <c r="I1916" s="91"/>
      <c r="J1916" s="91"/>
      <c r="K1916" s="91"/>
      <c r="L1916" s="91"/>
      <c r="M1916" s="91"/>
      <c r="N1916" s="91"/>
      <c r="O1916" s="91"/>
    </row>
    <row r="1917" spans="1:15" s="4" customFormat="1" ht="47.25">
      <c r="A1917" s="129" t="s">
        <v>735</v>
      </c>
      <c r="B1917" s="129" t="s">
        <v>580</v>
      </c>
      <c r="C1917" s="129" t="s">
        <v>1930</v>
      </c>
      <c r="D1917" s="129" t="s">
        <v>1931</v>
      </c>
      <c r="E1917" s="130" t="s">
        <v>736</v>
      </c>
      <c r="F1917" s="129" t="s">
        <v>737</v>
      </c>
      <c r="G1917" s="129" t="s">
        <v>738</v>
      </c>
      <c r="H1917" s="130" t="s">
        <v>2800</v>
      </c>
      <c r="I1917" s="130" t="s">
        <v>739</v>
      </c>
      <c r="J1917" s="129" t="s">
        <v>2987</v>
      </c>
      <c r="K1917" s="130" t="s">
        <v>740</v>
      </c>
      <c r="L1917" s="129" t="s">
        <v>2988</v>
      </c>
      <c r="M1917" s="130" t="s">
        <v>741</v>
      </c>
      <c r="N1917" s="130" t="s">
        <v>742</v>
      </c>
      <c r="O1917" s="129" t="s">
        <v>1929</v>
      </c>
    </row>
    <row r="1918" spans="1:15" s="4" customFormat="1" ht="19.5">
      <c r="A1918" s="151" t="s">
        <v>1436</v>
      </c>
      <c r="B1918" s="158" t="s">
        <v>1437</v>
      </c>
      <c r="C1918" s="159" t="s">
        <v>1438</v>
      </c>
      <c r="D1918" s="158" t="s">
        <v>1439</v>
      </c>
      <c r="E1918" s="158" t="s">
        <v>1440</v>
      </c>
      <c r="F1918" s="135"/>
      <c r="G1918" s="129" t="s">
        <v>1441</v>
      </c>
      <c r="H1918" s="168">
        <v>6</v>
      </c>
      <c r="I1918" s="169"/>
      <c r="J1918" s="170">
        <v>0.1</v>
      </c>
      <c r="K1918" s="108">
        <v>249.17508</v>
      </c>
      <c r="L1918" s="109">
        <v>0.5</v>
      </c>
      <c r="M1918" s="108">
        <f>SUM(K1918)-(K1918*L1918)</f>
        <v>124.58754</v>
      </c>
      <c r="N1918" s="108">
        <v>19.72606</v>
      </c>
      <c r="O1918" s="110" t="s">
        <v>1771</v>
      </c>
    </row>
    <row r="1919" spans="1:15" s="4" customFormat="1" ht="19.5">
      <c r="A1919" s="151" t="s">
        <v>1442</v>
      </c>
      <c r="B1919" s="158" t="s">
        <v>1443</v>
      </c>
      <c r="C1919" s="159" t="s">
        <v>1444</v>
      </c>
      <c r="D1919" s="158" t="s">
        <v>1445</v>
      </c>
      <c r="E1919" s="158" t="s">
        <v>1446</v>
      </c>
      <c r="F1919" s="135"/>
      <c r="G1919" s="129" t="s">
        <v>1447</v>
      </c>
      <c r="H1919" s="168">
        <v>30</v>
      </c>
      <c r="I1919" s="169"/>
      <c r="J1919" s="170">
        <v>0.1</v>
      </c>
      <c r="K1919" s="108"/>
      <c r="L1919" s="109">
        <v>0</v>
      </c>
      <c r="M1919" s="108">
        <v>1573.0299</v>
      </c>
      <c r="N1919" s="108">
        <f>SUM(M1919/30)</f>
        <v>52.43433</v>
      </c>
      <c r="O1919" s="110" t="s">
        <v>1771</v>
      </c>
    </row>
    <row r="1920" spans="1:15" ht="19.5">
      <c r="A1920" s="151" t="s">
        <v>1448</v>
      </c>
      <c r="B1920" s="158" t="s">
        <v>1443</v>
      </c>
      <c r="C1920" s="159" t="s">
        <v>1449</v>
      </c>
      <c r="D1920" s="158" t="s">
        <v>1445</v>
      </c>
      <c r="E1920" s="158" t="s">
        <v>1450</v>
      </c>
      <c r="F1920" s="135"/>
      <c r="G1920" s="129" t="s">
        <v>1451</v>
      </c>
      <c r="H1920" s="168">
        <v>30</v>
      </c>
      <c r="I1920" s="169"/>
      <c r="J1920" s="170">
        <v>0.1</v>
      </c>
      <c r="K1920" s="108"/>
      <c r="L1920" s="109">
        <v>0</v>
      </c>
      <c r="M1920" s="108">
        <v>1962.4899</v>
      </c>
      <c r="N1920" s="108">
        <f>SUM(M1920/30)</f>
        <v>65.41633</v>
      </c>
      <c r="O1920" s="110" t="s">
        <v>1771</v>
      </c>
    </row>
    <row r="1921" spans="1:15" ht="19.5">
      <c r="A1921" s="151" t="s">
        <v>1452</v>
      </c>
      <c r="B1921" s="158" t="s">
        <v>1453</v>
      </c>
      <c r="C1921" s="159" t="s">
        <v>1454</v>
      </c>
      <c r="D1921" s="158" t="s">
        <v>1455</v>
      </c>
      <c r="E1921" s="158" t="s">
        <v>1456</v>
      </c>
      <c r="F1921" s="135"/>
      <c r="G1921" s="129" t="s">
        <v>1457</v>
      </c>
      <c r="H1921" s="168">
        <v>2</v>
      </c>
      <c r="I1921" s="169">
        <v>870.48</v>
      </c>
      <c r="J1921" s="170">
        <v>0.1</v>
      </c>
      <c r="K1921" s="108">
        <v>791.34545</v>
      </c>
      <c r="L1921" s="109">
        <v>0.3335</v>
      </c>
      <c r="M1921" s="108">
        <f>SUM(K1921)-(K1921*L1921)</f>
        <v>527.431742425</v>
      </c>
      <c r="N1921" s="108">
        <v>263.685</v>
      </c>
      <c r="O1921" s="110" t="s">
        <v>1771</v>
      </c>
    </row>
    <row r="1922" spans="1:15" s="1" customFormat="1" ht="16.5" thickBot="1">
      <c r="A1922" s="114"/>
      <c r="B1922" s="116"/>
      <c r="C1922" s="116"/>
      <c r="D1922" s="116"/>
      <c r="E1922" s="8"/>
      <c r="F1922" s="116"/>
      <c r="G1922" s="274"/>
      <c r="H1922" s="7"/>
      <c r="I1922" s="7"/>
      <c r="J1922" s="117"/>
      <c r="K1922" s="118"/>
      <c r="L1922" s="119"/>
      <c r="M1922" s="275"/>
      <c r="N1922" s="79"/>
      <c r="O1922" s="7"/>
    </row>
    <row r="1923" spans="1:15" s="1" customFormat="1" ht="26.25" thickBot="1">
      <c r="A1923" s="526" t="s">
        <v>4270</v>
      </c>
      <c r="B1923" s="527"/>
      <c r="C1923" s="527"/>
      <c r="D1923" s="527"/>
      <c r="E1923" s="527"/>
      <c r="F1923" s="527"/>
      <c r="G1923" s="527"/>
      <c r="H1923" s="527"/>
      <c r="I1923" s="527"/>
      <c r="J1923" s="527"/>
      <c r="K1923" s="527"/>
      <c r="L1923" s="527"/>
      <c r="M1923" s="527"/>
      <c r="N1923" s="527"/>
      <c r="O1923" s="528"/>
    </row>
    <row r="1924" spans="1:14" s="1" customFormat="1" ht="15.75">
      <c r="A1924" s="91" t="s">
        <v>425</v>
      </c>
      <c r="N1924" s="78"/>
    </row>
    <row r="1925" spans="1:14" s="1" customFormat="1" ht="23.25">
      <c r="A1925" s="541" t="s">
        <v>295</v>
      </c>
      <c r="B1925" s="541"/>
      <c r="C1925" s="541"/>
      <c r="D1925" s="541"/>
      <c r="N1925" s="78"/>
    </row>
    <row r="1926" spans="1:15" s="1" customFormat="1" ht="47.25">
      <c r="A1926" s="39" t="s">
        <v>2985</v>
      </c>
      <c r="B1926" s="39" t="s">
        <v>580</v>
      </c>
      <c r="C1926" s="39" t="s">
        <v>1930</v>
      </c>
      <c r="D1926" s="40" t="s">
        <v>1931</v>
      </c>
      <c r="E1926" s="40" t="s">
        <v>1932</v>
      </c>
      <c r="F1926" s="40" t="s">
        <v>4276</v>
      </c>
      <c r="G1926" s="40" t="s">
        <v>2986</v>
      </c>
      <c r="H1926" s="41" t="s">
        <v>2800</v>
      </c>
      <c r="I1926" s="41" t="s">
        <v>2361</v>
      </c>
      <c r="J1926" s="41" t="s">
        <v>2987</v>
      </c>
      <c r="K1926" s="42" t="s">
        <v>4613</v>
      </c>
      <c r="L1926" s="39" t="s">
        <v>2988</v>
      </c>
      <c r="M1926" s="42" t="s">
        <v>2801</v>
      </c>
      <c r="N1926" s="42" t="s">
        <v>1933</v>
      </c>
      <c r="O1926" s="39" t="s">
        <v>1929</v>
      </c>
    </row>
    <row r="1927" spans="1:15" s="4" customFormat="1" ht="15.75">
      <c r="A1927" s="43">
        <v>429</v>
      </c>
      <c r="B1927" s="45" t="s">
        <v>3775</v>
      </c>
      <c r="C1927" s="55" t="s">
        <v>4420</v>
      </c>
      <c r="D1927" s="46" t="s">
        <v>3776</v>
      </c>
      <c r="E1927" s="46" t="s">
        <v>3778</v>
      </c>
      <c r="F1927" s="46" t="s">
        <v>3594</v>
      </c>
      <c r="G1927" s="46" t="s">
        <v>3477</v>
      </c>
      <c r="H1927" s="48">
        <v>6</v>
      </c>
      <c r="I1927" s="49">
        <v>11</v>
      </c>
      <c r="J1927" s="68">
        <v>0.1</v>
      </c>
      <c r="K1927" s="58">
        <f>SUM(I1927*100)/110</f>
        <v>10</v>
      </c>
      <c r="L1927" s="69">
        <v>0.594</v>
      </c>
      <c r="M1927" s="49">
        <f>SUM(K1927-(K1927*L1927))</f>
        <v>4.0600000000000005</v>
      </c>
      <c r="N1927" s="51">
        <v>0.67652</v>
      </c>
      <c r="O1927" s="50" t="s">
        <v>1773</v>
      </c>
    </row>
    <row r="1928" spans="1:15" ht="15.75">
      <c r="A1928" s="43">
        <v>1033</v>
      </c>
      <c r="B1928" s="45" t="s">
        <v>5305</v>
      </c>
      <c r="C1928" s="45" t="s">
        <v>3478</v>
      </c>
      <c r="D1928" s="46" t="s">
        <v>5306</v>
      </c>
      <c r="E1928" s="46" t="s">
        <v>2981</v>
      </c>
      <c r="F1928" s="47" t="s">
        <v>3594</v>
      </c>
      <c r="G1928" s="46" t="s">
        <v>3420</v>
      </c>
      <c r="H1928" s="48">
        <v>30</v>
      </c>
      <c r="I1928" s="49">
        <v>5.13</v>
      </c>
      <c r="J1928" s="68">
        <v>0.1</v>
      </c>
      <c r="K1928" s="49">
        <f>SUM(I1928*100)/110</f>
        <v>4.663636363636364</v>
      </c>
      <c r="L1928" s="69">
        <v>0.5592</v>
      </c>
      <c r="M1928" s="58">
        <f>SUM(K1928-(K1928*L1928))</f>
        <v>2.0557309090909093</v>
      </c>
      <c r="N1928" s="51">
        <f>(M1928/H1928)</f>
        <v>0.06852436363636365</v>
      </c>
      <c r="O1928" s="50" t="s">
        <v>4472</v>
      </c>
    </row>
    <row r="1929" spans="1:15" ht="15.75">
      <c r="A1929" s="43">
        <v>47</v>
      </c>
      <c r="B1929" s="45" t="s">
        <v>4507</v>
      </c>
      <c r="C1929" s="55" t="s">
        <v>4418</v>
      </c>
      <c r="D1929" s="46" t="s">
        <v>4224</v>
      </c>
      <c r="E1929" s="46" t="s">
        <v>4225</v>
      </c>
      <c r="F1929" s="47" t="s">
        <v>3594</v>
      </c>
      <c r="G1929" s="46" t="s">
        <v>4419</v>
      </c>
      <c r="H1929" s="48">
        <v>5</v>
      </c>
      <c r="I1929" s="49">
        <v>3.96</v>
      </c>
      <c r="J1929" s="68">
        <v>0.1</v>
      </c>
      <c r="K1929" s="49">
        <f>SUM(I1929*100)/110</f>
        <v>3.6</v>
      </c>
      <c r="L1929" s="69">
        <v>0.7836</v>
      </c>
      <c r="M1929" s="49">
        <f>SUM(K1929-(K1929*L1929))</f>
        <v>0.7790400000000002</v>
      </c>
      <c r="N1929" s="51">
        <f>(M1929/H1929)</f>
        <v>0.15580800000000003</v>
      </c>
      <c r="O1929" s="50" t="s">
        <v>4472</v>
      </c>
    </row>
    <row r="1930" spans="1:15" ht="15.75">
      <c r="A1930" s="43">
        <v>206</v>
      </c>
      <c r="B1930" s="45" t="s">
        <v>3581</v>
      </c>
      <c r="C1930" s="55" t="s">
        <v>707</v>
      </c>
      <c r="D1930" s="46" t="s">
        <v>3582</v>
      </c>
      <c r="E1930" s="46" t="s">
        <v>3583</v>
      </c>
      <c r="F1930" s="47" t="s">
        <v>3594</v>
      </c>
      <c r="G1930" s="46" t="s">
        <v>708</v>
      </c>
      <c r="H1930" s="48">
        <v>30</v>
      </c>
      <c r="I1930" s="49">
        <v>25.5</v>
      </c>
      <c r="J1930" s="68">
        <v>0.1</v>
      </c>
      <c r="K1930" s="58">
        <f>SUM(I1930*100)/110</f>
        <v>23.181818181818183</v>
      </c>
      <c r="L1930" s="69">
        <v>0.5211</v>
      </c>
      <c r="M1930" s="58">
        <v>11.1</v>
      </c>
      <c r="N1930" s="54">
        <f>(M1930/H1930)</f>
        <v>0.37</v>
      </c>
      <c r="O1930" s="50" t="s">
        <v>1773</v>
      </c>
    </row>
    <row r="1931" spans="1:15" ht="15.75">
      <c r="A1931" s="43">
        <v>206</v>
      </c>
      <c r="B1931" s="45" t="s">
        <v>3581</v>
      </c>
      <c r="C1931" s="55" t="s">
        <v>707</v>
      </c>
      <c r="D1931" s="46" t="s">
        <v>3582</v>
      </c>
      <c r="E1931" s="46" t="s">
        <v>3583</v>
      </c>
      <c r="F1931" s="46" t="s">
        <v>156</v>
      </c>
      <c r="G1931" s="46" t="s">
        <v>708</v>
      </c>
      <c r="H1931" s="48">
        <v>30</v>
      </c>
      <c r="I1931" s="49">
        <v>25.5</v>
      </c>
      <c r="J1931" s="68">
        <v>0.1</v>
      </c>
      <c r="K1931" s="58">
        <f>SUM(I1931*100)/110</f>
        <v>23.181818181818183</v>
      </c>
      <c r="L1931" s="69">
        <v>0.5211</v>
      </c>
      <c r="M1931" s="58">
        <v>11.1</v>
      </c>
      <c r="N1931" s="54">
        <f>(M1931/H1931)</f>
        <v>0.37</v>
      </c>
      <c r="O1931" s="50" t="s">
        <v>1773</v>
      </c>
    </row>
    <row r="1932" spans="1:15" s="1" customFormat="1" ht="16.5" thickBot="1">
      <c r="A1932" s="6"/>
      <c r="B1932" s="11"/>
      <c r="C1932" s="12"/>
      <c r="D1932" s="188"/>
      <c r="E1932" s="8"/>
      <c r="F1932" s="10"/>
      <c r="G1932" s="8"/>
      <c r="H1932" s="17"/>
      <c r="I1932" s="18"/>
      <c r="J1932" s="86"/>
      <c r="K1932" s="24"/>
      <c r="L1932" s="87"/>
      <c r="M1932" s="24"/>
      <c r="N1932" s="27"/>
      <c r="O1932" s="7"/>
    </row>
    <row r="1933" spans="1:15" s="1" customFormat="1" ht="26.25" thickBot="1">
      <c r="A1933" s="526" t="s">
        <v>1459</v>
      </c>
      <c r="B1933" s="527"/>
      <c r="C1933" s="527"/>
      <c r="D1933" s="527"/>
      <c r="E1933" s="527"/>
      <c r="F1933" s="527"/>
      <c r="G1933" s="527"/>
      <c r="H1933" s="527"/>
      <c r="I1933" s="527"/>
      <c r="J1933" s="527"/>
      <c r="K1933" s="527"/>
      <c r="L1933" s="527"/>
      <c r="M1933" s="527"/>
      <c r="N1933" s="527"/>
      <c r="O1933" s="528"/>
    </row>
    <row r="1934" spans="1:15" s="4" customFormat="1" ht="15.75">
      <c r="A1934" s="91" t="s">
        <v>406</v>
      </c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</row>
    <row r="1935" spans="1:15" s="4" customFormat="1" ht="23.25">
      <c r="A1935" s="541" t="s">
        <v>296</v>
      </c>
      <c r="B1935" s="541"/>
      <c r="C1935" s="541"/>
      <c r="D1935" s="54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</row>
    <row r="1936" spans="1:15" s="4" customFormat="1" ht="47.25">
      <c r="A1936" s="39" t="s">
        <v>2985</v>
      </c>
      <c r="B1936" s="39" t="s">
        <v>580</v>
      </c>
      <c r="C1936" s="39" t="s">
        <v>1930</v>
      </c>
      <c r="D1936" s="40" t="s">
        <v>1931</v>
      </c>
      <c r="E1936" s="40" t="s">
        <v>1932</v>
      </c>
      <c r="F1936" s="40" t="s">
        <v>4276</v>
      </c>
      <c r="G1936" s="40" t="s">
        <v>2986</v>
      </c>
      <c r="H1936" s="41" t="s">
        <v>2800</v>
      </c>
      <c r="I1936" s="41" t="s">
        <v>2361</v>
      </c>
      <c r="J1936" s="41" t="s">
        <v>2987</v>
      </c>
      <c r="K1936" s="42" t="s">
        <v>4613</v>
      </c>
      <c r="L1936" s="39" t="s">
        <v>2988</v>
      </c>
      <c r="M1936" s="42" t="s">
        <v>2801</v>
      </c>
      <c r="N1936" s="42" t="s">
        <v>1933</v>
      </c>
      <c r="O1936" s="39" t="s">
        <v>1929</v>
      </c>
    </row>
    <row r="1937" spans="1:15" s="4" customFormat="1" ht="15.75">
      <c r="A1937" s="43">
        <v>22</v>
      </c>
      <c r="B1937" s="45" t="s">
        <v>2290</v>
      </c>
      <c r="C1937" s="55" t="s">
        <v>1460</v>
      </c>
      <c r="D1937" s="46" t="s">
        <v>4477</v>
      </c>
      <c r="E1937" s="46" t="s">
        <v>4478</v>
      </c>
      <c r="F1937" s="47" t="s">
        <v>1461</v>
      </c>
      <c r="G1937" s="46" t="s">
        <v>1462</v>
      </c>
      <c r="H1937" s="48">
        <v>5</v>
      </c>
      <c r="I1937" s="49">
        <v>2.34</v>
      </c>
      <c r="J1937" s="68">
        <v>0.1</v>
      </c>
      <c r="K1937" s="49">
        <f>SUM(I1937*100)/110</f>
        <v>2.1272727272727274</v>
      </c>
      <c r="L1937" s="69">
        <v>0.5557</v>
      </c>
      <c r="M1937" s="49">
        <f>SUM(K1937-(K1937*L1937))</f>
        <v>0.945147272727273</v>
      </c>
      <c r="N1937" s="51">
        <f>(M1937/H1937)</f>
        <v>0.18902945454545458</v>
      </c>
      <c r="O1937" s="50" t="s">
        <v>1773</v>
      </c>
    </row>
    <row r="1938" spans="1:15" s="4" customFormat="1" ht="16.5" thickBot="1">
      <c r="A1938" s="6"/>
      <c r="B1938" s="11"/>
      <c r="C1938" s="11"/>
      <c r="D1938" s="8"/>
      <c r="E1938" s="8"/>
      <c r="F1938" s="8"/>
      <c r="G1938" s="8"/>
      <c r="H1938" s="17"/>
      <c r="I1938" s="18"/>
      <c r="J1938" s="86"/>
      <c r="K1938" s="18"/>
      <c r="L1938" s="87"/>
      <c r="M1938" s="24"/>
      <c r="N1938" s="19"/>
      <c r="O1938" s="7"/>
    </row>
    <row r="1939" spans="1:15" s="4" customFormat="1" ht="26.25" thickBot="1">
      <c r="A1939" s="526" t="s">
        <v>53</v>
      </c>
      <c r="B1939" s="527"/>
      <c r="C1939" s="527"/>
      <c r="D1939" s="527"/>
      <c r="E1939" s="527"/>
      <c r="F1939" s="527"/>
      <c r="G1939" s="527"/>
      <c r="H1939" s="527"/>
      <c r="I1939" s="527"/>
      <c r="J1939" s="527"/>
      <c r="K1939" s="527"/>
      <c r="L1939" s="527"/>
      <c r="M1939" s="527"/>
      <c r="N1939" s="527"/>
      <c r="O1939" s="528"/>
    </row>
    <row r="1940" spans="1:15" s="4" customFormat="1" ht="15">
      <c r="A1940" s="91" t="s">
        <v>54</v>
      </c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78"/>
      <c r="O1940" s="1"/>
    </row>
    <row r="1941" spans="1:15" s="4" customFormat="1" ht="15.75">
      <c r="A1941" s="259" t="s">
        <v>138</v>
      </c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78"/>
      <c r="O1941" s="1"/>
    </row>
    <row r="1942" spans="1:15" s="4" customFormat="1" ht="23.25">
      <c r="A1942" s="541" t="s">
        <v>297</v>
      </c>
      <c r="B1942" s="541"/>
      <c r="C1942" s="541"/>
      <c r="D1942" s="541"/>
      <c r="E1942" s="1"/>
      <c r="F1942" s="1"/>
      <c r="G1942" s="1"/>
      <c r="H1942" s="1"/>
      <c r="I1942" s="1"/>
      <c r="J1942" s="1"/>
      <c r="K1942" s="1"/>
      <c r="L1942" s="1"/>
      <c r="M1942" s="1"/>
      <c r="N1942" s="78"/>
      <c r="O1942" s="1"/>
    </row>
    <row r="1943" spans="1:15" s="4" customFormat="1" ht="47.25">
      <c r="A1943" s="39" t="s">
        <v>2985</v>
      </c>
      <c r="B1943" s="39" t="s">
        <v>580</v>
      </c>
      <c r="C1943" s="39" t="s">
        <v>1930</v>
      </c>
      <c r="D1943" s="40" t="s">
        <v>1931</v>
      </c>
      <c r="E1943" s="40" t="s">
        <v>1932</v>
      </c>
      <c r="F1943" s="40" t="s">
        <v>4276</v>
      </c>
      <c r="G1943" s="40" t="s">
        <v>2986</v>
      </c>
      <c r="H1943" s="41" t="s">
        <v>2800</v>
      </c>
      <c r="I1943" s="41" t="s">
        <v>2361</v>
      </c>
      <c r="J1943" s="41" t="s">
        <v>2987</v>
      </c>
      <c r="K1943" s="42" t="s">
        <v>4613</v>
      </c>
      <c r="L1943" s="39" t="s">
        <v>2988</v>
      </c>
      <c r="M1943" s="42" t="s">
        <v>2801</v>
      </c>
      <c r="N1943" s="42" t="s">
        <v>1933</v>
      </c>
      <c r="O1943" s="39" t="s">
        <v>1929</v>
      </c>
    </row>
    <row r="1944" spans="1:15" s="4" customFormat="1" ht="31.5">
      <c r="A1944" s="43">
        <v>163</v>
      </c>
      <c r="B1944" s="45" t="s">
        <v>5360</v>
      </c>
      <c r="C1944" s="45" t="s">
        <v>4672</v>
      </c>
      <c r="D1944" s="46" t="s">
        <v>5361</v>
      </c>
      <c r="E1944" s="46" t="s">
        <v>655</v>
      </c>
      <c r="F1944" s="47" t="s">
        <v>4638</v>
      </c>
      <c r="G1944" s="46" t="s">
        <v>4063</v>
      </c>
      <c r="H1944" s="48">
        <v>1</v>
      </c>
      <c r="I1944" s="49">
        <v>9</v>
      </c>
      <c r="J1944" s="68">
        <v>0.1</v>
      </c>
      <c r="K1944" s="49">
        <f>SUM(I1944*100)/110</f>
        <v>8.181818181818182</v>
      </c>
      <c r="L1944" s="69">
        <v>0.9036</v>
      </c>
      <c r="M1944" s="49">
        <f>SUM(K1944-(K1944*L1944))</f>
        <v>0.7887272727272734</v>
      </c>
      <c r="N1944" s="58">
        <f>(M1944/H1944)</f>
        <v>0.7887272727272734</v>
      </c>
      <c r="O1944" s="50" t="s">
        <v>1773</v>
      </c>
    </row>
    <row r="1945" spans="1:15" s="4" customFormat="1" ht="31.5">
      <c r="A1945" s="43" t="s">
        <v>5203</v>
      </c>
      <c r="B1945" s="44" t="s">
        <v>4737</v>
      </c>
      <c r="C1945" s="55" t="s">
        <v>4673</v>
      </c>
      <c r="D1945" s="46" t="s">
        <v>2036</v>
      </c>
      <c r="E1945" s="46" t="s">
        <v>2037</v>
      </c>
      <c r="F1945" s="46" t="s">
        <v>4638</v>
      </c>
      <c r="G1945" s="124" t="s">
        <v>3840</v>
      </c>
      <c r="H1945" s="43">
        <v>1</v>
      </c>
      <c r="I1945" s="49">
        <v>5</v>
      </c>
      <c r="J1945" s="68">
        <v>0.1</v>
      </c>
      <c r="K1945" s="49">
        <f>SUM(I1945*100)/110</f>
        <v>4.545454545454546</v>
      </c>
      <c r="L1945" s="69">
        <v>0.7098</v>
      </c>
      <c r="M1945" s="49">
        <f>SUM(K1945-(K1945*L1945))</f>
        <v>1.3190909090909093</v>
      </c>
      <c r="N1945" s="58">
        <f>(M1945/H1945)</f>
        <v>1.3190909090909093</v>
      </c>
      <c r="O1945" s="50" t="s">
        <v>1773</v>
      </c>
    </row>
    <row r="1946" spans="1:15" s="4" customFormat="1" ht="31.5">
      <c r="A1946" s="43">
        <v>247</v>
      </c>
      <c r="B1946" s="45" t="s">
        <v>4360</v>
      </c>
      <c r="C1946" s="45" t="s">
        <v>4405</v>
      </c>
      <c r="D1946" s="46" t="s">
        <v>4361</v>
      </c>
      <c r="E1946" s="46" t="s">
        <v>2016</v>
      </c>
      <c r="F1946" s="46" t="s">
        <v>4638</v>
      </c>
      <c r="G1946" s="47" t="s">
        <v>1690</v>
      </c>
      <c r="H1946" s="48">
        <v>1</v>
      </c>
      <c r="I1946" s="49">
        <v>3.82</v>
      </c>
      <c r="J1946" s="68">
        <v>0.1</v>
      </c>
      <c r="K1946" s="49">
        <f>SUM(I1946*100)/110</f>
        <v>3.4727272727272727</v>
      </c>
      <c r="L1946" s="69">
        <v>0.7429</v>
      </c>
      <c r="M1946" s="49">
        <f>SUM(K1946-(K1946*L1946))</f>
        <v>0.8928381818181816</v>
      </c>
      <c r="N1946" s="58">
        <f>(M1946/H1946)</f>
        <v>0.8928381818181816</v>
      </c>
      <c r="O1946" s="50" t="s">
        <v>4472</v>
      </c>
    </row>
    <row r="1947" spans="1:15" s="4" customFormat="1" ht="31.5">
      <c r="A1947" s="43">
        <v>250</v>
      </c>
      <c r="B1947" s="45" t="s">
        <v>4360</v>
      </c>
      <c r="C1947" s="45" t="s">
        <v>4406</v>
      </c>
      <c r="D1947" s="46" t="s">
        <v>4361</v>
      </c>
      <c r="E1947" s="46" t="s">
        <v>4363</v>
      </c>
      <c r="F1947" s="46" t="s">
        <v>4638</v>
      </c>
      <c r="G1947" s="47" t="s">
        <v>1691</v>
      </c>
      <c r="H1947" s="48">
        <v>1</v>
      </c>
      <c r="I1947" s="49" t="s">
        <v>5604</v>
      </c>
      <c r="J1947" s="68">
        <v>0.1</v>
      </c>
      <c r="K1947" s="49" t="s">
        <v>5604</v>
      </c>
      <c r="L1947" s="69"/>
      <c r="M1947" s="49">
        <v>3.027</v>
      </c>
      <c r="N1947" s="49">
        <v>3.027</v>
      </c>
      <c r="O1947" s="50" t="s">
        <v>1771</v>
      </c>
    </row>
    <row r="1948" spans="1:15" s="4" customFormat="1" ht="31.5">
      <c r="A1948" s="43">
        <v>282</v>
      </c>
      <c r="B1948" s="44" t="s">
        <v>1798</v>
      </c>
      <c r="C1948" s="55" t="s">
        <v>3558</v>
      </c>
      <c r="D1948" s="46" t="s">
        <v>1799</v>
      </c>
      <c r="E1948" s="46" t="s">
        <v>1871</v>
      </c>
      <c r="F1948" s="47" t="s">
        <v>4638</v>
      </c>
      <c r="G1948" s="124" t="s">
        <v>3559</v>
      </c>
      <c r="H1948" s="43">
        <v>3</v>
      </c>
      <c r="I1948" s="126" t="s">
        <v>129</v>
      </c>
      <c r="J1948" s="68"/>
      <c r="K1948" s="49"/>
      <c r="L1948" s="69"/>
      <c r="M1948" s="56"/>
      <c r="N1948" s="51"/>
      <c r="O1948" s="50"/>
    </row>
    <row r="1949" spans="1:15" s="4" customFormat="1" ht="31.5">
      <c r="A1949" s="43">
        <v>535</v>
      </c>
      <c r="B1949" s="44" t="s">
        <v>2961</v>
      </c>
      <c r="C1949" s="55" t="s">
        <v>681</v>
      </c>
      <c r="D1949" s="46" t="s">
        <v>3334</v>
      </c>
      <c r="E1949" s="46" t="s">
        <v>3335</v>
      </c>
      <c r="F1949" s="47" t="s">
        <v>4638</v>
      </c>
      <c r="G1949" s="124" t="s">
        <v>4237</v>
      </c>
      <c r="H1949" s="43">
        <v>1</v>
      </c>
      <c r="I1949" s="126" t="s">
        <v>129</v>
      </c>
      <c r="J1949" s="68"/>
      <c r="K1949" s="58"/>
      <c r="L1949" s="69"/>
      <c r="M1949" s="49"/>
      <c r="N1949" s="80"/>
      <c r="O1949" s="50"/>
    </row>
    <row r="1950" spans="1:15" s="4" customFormat="1" ht="31.5">
      <c r="A1950" s="43">
        <v>1001</v>
      </c>
      <c r="B1950" s="44" t="s">
        <v>5362</v>
      </c>
      <c r="C1950" s="55" t="s">
        <v>4415</v>
      </c>
      <c r="D1950" s="46" t="s">
        <v>5363</v>
      </c>
      <c r="E1950" s="46" t="s">
        <v>5186</v>
      </c>
      <c r="F1950" s="47" t="s">
        <v>4638</v>
      </c>
      <c r="G1950" s="46" t="s">
        <v>4416</v>
      </c>
      <c r="H1950" s="48">
        <v>30</v>
      </c>
      <c r="I1950" s="126" t="s">
        <v>129</v>
      </c>
      <c r="J1950" s="68"/>
      <c r="K1950" s="49"/>
      <c r="L1950" s="69"/>
      <c r="M1950" s="49"/>
      <c r="N1950" s="51"/>
      <c r="O1950" s="50"/>
    </row>
    <row r="1951" spans="1:15" s="4" customFormat="1" ht="16.5" thickBot="1">
      <c r="A1951" s="43">
        <v>208</v>
      </c>
      <c r="B1951" s="45" t="s">
        <v>4513</v>
      </c>
      <c r="C1951" s="55" t="s">
        <v>5739</v>
      </c>
      <c r="D1951" s="46" t="s">
        <v>4514</v>
      </c>
      <c r="E1951" s="46" t="s">
        <v>4516</v>
      </c>
      <c r="F1951" s="47" t="s">
        <v>5742</v>
      </c>
      <c r="G1951" s="46" t="s">
        <v>5741</v>
      </c>
      <c r="H1951" s="48">
        <v>20</v>
      </c>
      <c r="I1951" s="49">
        <v>6.745</v>
      </c>
      <c r="J1951" s="68">
        <v>0.1</v>
      </c>
      <c r="K1951" s="49">
        <f>SUM(I1951*100)/110</f>
        <v>6.131818181818182</v>
      </c>
      <c r="L1951" s="69">
        <v>0.5098</v>
      </c>
      <c r="M1951" s="49">
        <f>SUM(K1951-(K1951*L1951))</f>
        <v>3.0058172727272727</v>
      </c>
      <c r="N1951" s="198">
        <f>(M1951/H1951)</f>
        <v>0.15029086363636363</v>
      </c>
      <c r="O1951" s="50" t="s">
        <v>1773</v>
      </c>
    </row>
    <row r="1952" spans="1:15" s="4" customFormat="1" ht="16.5" thickBot="1">
      <c r="A1952" s="189">
        <v>207</v>
      </c>
      <c r="B1952" s="190" t="s">
        <v>4513</v>
      </c>
      <c r="C1952" s="191" t="s">
        <v>5738</v>
      </c>
      <c r="D1952" s="46" t="s">
        <v>4514</v>
      </c>
      <c r="E1952" s="46" t="s">
        <v>4515</v>
      </c>
      <c r="F1952" s="192" t="s">
        <v>5742</v>
      </c>
      <c r="G1952" s="193" t="s">
        <v>5740</v>
      </c>
      <c r="H1952" s="194">
        <v>30</v>
      </c>
      <c r="I1952" s="195">
        <v>7.19</v>
      </c>
      <c r="J1952" s="196">
        <v>0.1</v>
      </c>
      <c r="K1952" s="195">
        <f>SUM(I1952*100)/110</f>
        <v>6.536363636363636</v>
      </c>
      <c r="L1952" s="197">
        <v>0.5</v>
      </c>
      <c r="M1952" s="195">
        <f>SUM(K1952-(K1952*L1952))</f>
        <v>3.268181818181818</v>
      </c>
      <c r="N1952" s="198">
        <v>0.109</v>
      </c>
      <c r="O1952" s="199" t="s">
        <v>3455</v>
      </c>
    </row>
    <row r="1953" spans="1:15" s="4" customFormat="1" ht="26.25" thickBot="1">
      <c r="A1953" s="526" t="s">
        <v>53</v>
      </c>
      <c r="B1953" s="527"/>
      <c r="C1953" s="527"/>
      <c r="D1953" s="527"/>
      <c r="E1953" s="527"/>
      <c r="F1953" s="527"/>
      <c r="G1953" s="527"/>
      <c r="H1953" s="527"/>
      <c r="I1953" s="527"/>
      <c r="J1953" s="527"/>
      <c r="K1953" s="527"/>
      <c r="L1953" s="527"/>
      <c r="M1953" s="527"/>
      <c r="N1953" s="527"/>
      <c r="O1953" s="528"/>
    </row>
    <row r="1954" spans="1:15" s="4" customFormat="1" ht="15">
      <c r="A1954" s="91" t="s">
        <v>54</v>
      </c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78"/>
      <c r="O1954" s="1"/>
    </row>
    <row r="1955" spans="1:15" s="4" customFormat="1" ht="15.75">
      <c r="A1955" s="522" t="s">
        <v>138</v>
      </c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78"/>
      <c r="O1955" s="1"/>
    </row>
    <row r="1956" spans="1:15" s="4" customFormat="1" ht="23.25">
      <c r="A1956" s="541" t="s">
        <v>128</v>
      </c>
      <c r="B1956" s="541"/>
      <c r="C1956" s="541"/>
      <c r="D1956" s="541"/>
      <c r="E1956" s="1"/>
      <c r="F1956" s="1"/>
      <c r="G1956" s="1"/>
      <c r="H1956" s="1"/>
      <c r="I1956" s="1"/>
      <c r="J1956" s="1"/>
      <c r="K1956" s="1"/>
      <c r="L1956" s="1"/>
      <c r="M1956" s="1"/>
      <c r="N1956" s="78"/>
      <c r="O1956" s="1"/>
    </row>
    <row r="1957" spans="1:15" s="4" customFormat="1" ht="31.5">
      <c r="A1957" s="43"/>
      <c r="B1957" s="45" t="s">
        <v>130</v>
      </c>
      <c r="C1957" s="45" t="s">
        <v>131</v>
      </c>
      <c r="D1957" s="46" t="s">
        <v>132</v>
      </c>
      <c r="E1957" s="46" t="s">
        <v>133</v>
      </c>
      <c r="F1957" s="47" t="s">
        <v>4638</v>
      </c>
      <c r="G1957" s="340" t="s">
        <v>134</v>
      </c>
      <c r="H1957" s="48">
        <v>20</v>
      </c>
      <c r="I1957" s="49">
        <v>5.48</v>
      </c>
      <c r="J1957" s="68">
        <v>0.1</v>
      </c>
      <c r="K1957" s="49">
        <f>SUM(I1957*100)/110</f>
        <v>4.9818181818181815</v>
      </c>
      <c r="L1957" s="69">
        <v>0.7775</v>
      </c>
      <c r="M1957" s="49">
        <f>SUM(K1957-(K1957*L1957))</f>
        <v>1.1084545454545456</v>
      </c>
      <c r="N1957" s="56">
        <v>0.063</v>
      </c>
      <c r="O1957" s="50" t="s">
        <v>4472</v>
      </c>
    </row>
    <row r="1958" spans="1:15" s="4" customFormat="1" ht="32.25" thickBot="1">
      <c r="A1958" s="43"/>
      <c r="B1958" s="45" t="s">
        <v>130</v>
      </c>
      <c r="C1958" s="45" t="s">
        <v>135</v>
      </c>
      <c r="D1958" s="46" t="s">
        <v>132</v>
      </c>
      <c r="E1958" s="46" t="s">
        <v>136</v>
      </c>
      <c r="F1958" s="47" t="s">
        <v>4638</v>
      </c>
      <c r="G1958" s="340" t="s">
        <v>137</v>
      </c>
      <c r="H1958" s="48">
        <v>20</v>
      </c>
      <c r="I1958" s="49">
        <v>12.36</v>
      </c>
      <c r="J1958" s="68">
        <v>0.1</v>
      </c>
      <c r="K1958" s="49">
        <f>SUM(I1958*100)/110</f>
        <v>11.236363636363636</v>
      </c>
      <c r="L1958" s="69">
        <v>0.7775</v>
      </c>
      <c r="M1958" s="49">
        <f>SUM(K1958-(K1958*L1958))</f>
        <v>2.5000909090909094</v>
      </c>
      <c r="N1958" s="521">
        <v>0.12</v>
      </c>
      <c r="O1958" s="50" t="s">
        <v>4472</v>
      </c>
    </row>
    <row r="1959" spans="1:15" s="4" customFormat="1" ht="16.5" thickBot="1">
      <c r="A1959" s="6"/>
      <c r="B1959" s="11"/>
      <c r="C1959" s="12"/>
      <c r="D1959" s="8"/>
      <c r="E1959" s="8"/>
      <c r="F1959" s="10"/>
      <c r="G1959" s="8"/>
      <c r="H1959" s="17"/>
      <c r="I1959" s="520"/>
      <c r="J1959" s="86"/>
      <c r="K1959" s="18"/>
      <c r="L1959" s="87"/>
      <c r="M1959" s="18"/>
      <c r="N1959" s="19"/>
      <c r="O1959" s="7"/>
    </row>
    <row r="1960" spans="1:15" s="4" customFormat="1" ht="26.25" thickBot="1">
      <c r="A1960" s="526" t="s">
        <v>650</v>
      </c>
      <c r="B1960" s="527"/>
      <c r="C1960" s="527"/>
      <c r="D1960" s="527"/>
      <c r="E1960" s="527"/>
      <c r="F1960" s="527"/>
      <c r="G1960" s="527"/>
      <c r="H1960" s="527"/>
      <c r="I1960" s="527"/>
      <c r="J1960" s="527"/>
      <c r="K1960" s="527"/>
      <c r="L1960" s="527"/>
      <c r="M1960" s="527"/>
      <c r="N1960" s="527"/>
      <c r="O1960" s="528"/>
    </row>
    <row r="1961" spans="1:15" s="4" customFormat="1" ht="15.75">
      <c r="A1961" s="91" t="s">
        <v>89</v>
      </c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78"/>
      <c r="O1961" s="1"/>
    </row>
    <row r="1962" spans="1:15" s="4" customFormat="1" ht="23.25">
      <c r="A1962" s="541" t="s">
        <v>298</v>
      </c>
      <c r="B1962" s="541"/>
      <c r="C1962" s="541"/>
      <c r="D1962" s="541"/>
      <c r="E1962" s="8"/>
      <c r="F1962" s="10"/>
      <c r="G1962" s="8"/>
      <c r="H1962" s="6"/>
      <c r="I1962" s="18"/>
      <c r="J1962" s="86"/>
      <c r="K1962" s="18"/>
      <c r="L1962" s="87"/>
      <c r="M1962" s="24"/>
      <c r="N1962" s="19"/>
      <c r="O1962" s="7"/>
    </row>
    <row r="1963" spans="1:15" s="4" customFormat="1" ht="47.25">
      <c r="A1963" s="39" t="s">
        <v>2985</v>
      </c>
      <c r="B1963" s="39" t="s">
        <v>580</v>
      </c>
      <c r="C1963" s="39" t="s">
        <v>1930</v>
      </c>
      <c r="D1963" s="40" t="s">
        <v>1931</v>
      </c>
      <c r="E1963" s="40" t="s">
        <v>1932</v>
      </c>
      <c r="F1963" s="40" t="s">
        <v>4276</v>
      </c>
      <c r="G1963" s="40" t="s">
        <v>2986</v>
      </c>
      <c r="H1963" s="41" t="s">
        <v>2800</v>
      </c>
      <c r="I1963" s="41" t="s">
        <v>2361</v>
      </c>
      <c r="J1963" s="41" t="s">
        <v>2987</v>
      </c>
      <c r="K1963" s="42" t="s">
        <v>4613</v>
      </c>
      <c r="L1963" s="39" t="s">
        <v>2988</v>
      </c>
      <c r="M1963" s="42" t="s">
        <v>2801</v>
      </c>
      <c r="N1963" s="42" t="s">
        <v>1933</v>
      </c>
      <c r="O1963" s="39" t="s">
        <v>1929</v>
      </c>
    </row>
    <row r="1964" spans="1:15" s="4" customFormat="1" ht="15.75">
      <c r="A1964" s="43">
        <v>594</v>
      </c>
      <c r="B1964" s="45" t="s">
        <v>4053</v>
      </c>
      <c r="C1964" s="45" t="s">
        <v>1999</v>
      </c>
      <c r="D1964" s="46" t="s">
        <v>4054</v>
      </c>
      <c r="E1964" s="46" t="s">
        <v>4055</v>
      </c>
      <c r="F1964" s="47" t="s">
        <v>3125</v>
      </c>
      <c r="G1964" s="46" t="s">
        <v>2000</v>
      </c>
      <c r="H1964" s="48">
        <v>30</v>
      </c>
      <c r="I1964" s="48" t="s">
        <v>5604</v>
      </c>
      <c r="J1964" s="48"/>
      <c r="K1964" s="48" t="s">
        <v>5604</v>
      </c>
      <c r="L1964" s="43"/>
      <c r="M1964" s="49">
        <v>1.22</v>
      </c>
      <c r="N1964" s="54">
        <v>0.04067</v>
      </c>
      <c r="O1964" s="50" t="s">
        <v>4472</v>
      </c>
    </row>
    <row r="1965" spans="1:15" s="4" customFormat="1" ht="31.5">
      <c r="A1965" s="43">
        <v>716</v>
      </c>
      <c r="B1965" s="44" t="s">
        <v>3234</v>
      </c>
      <c r="C1965" s="55" t="s">
        <v>5219</v>
      </c>
      <c r="D1965" s="46" t="s">
        <v>3235</v>
      </c>
      <c r="E1965" s="46" t="s">
        <v>5690</v>
      </c>
      <c r="F1965" s="46" t="s">
        <v>3125</v>
      </c>
      <c r="G1965" s="372" t="s">
        <v>5220</v>
      </c>
      <c r="H1965" s="43">
        <v>30</v>
      </c>
      <c r="I1965" s="49">
        <v>85.215</v>
      </c>
      <c r="J1965" s="68">
        <v>0.1</v>
      </c>
      <c r="K1965" s="49">
        <f>SUM(I1965*100)/110</f>
        <v>77.46818181818182</v>
      </c>
      <c r="L1965" s="81">
        <v>0.50015</v>
      </c>
      <c r="M1965" s="49">
        <f>SUM(K1965-(K1965*L1965))</f>
        <v>38.72247068181818</v>
      </c>
      <c r="N1965" s="51">
        <f>(M1965/H1965)</f>
        <v>1.2907490227272727</v>
      </c>
      <c r="O1965" s="50" t="s">
        <v>1773</v>
      </c>
    </row>
    <row r="1966" spans="1:15" s="4" customFormat="1" ht="31.5">
      <c r="A1966" s="43">
        <v>717</v>
      </c>
      <c r="B1966" s="44" t="s">
        <v>3234</v>
      </c>
      <c r="C1966" s="55" t="s">
        <v>1969</v>
      </c>
      <c r="D1966" s="46" t="s">
        <v>3235</v>
      </c>
      <c r="E1966" s="46" t="s">
        <v>5186</v>
      </c>
      <c r="F1966" s="46" t="s">
        <v>3125</v>
      </c>
      <c r="G1966" s="372" t="s">
        <v>1972</v>
      </c>
      <c r="H1966" s="43">
        <v>30</v>
      </c>
      <c r="I1966" s="49" t="s">
        <v>5604</v>
      </c>
      <c r="J1966" s="68">
        <v>0.1</v>
      </c>
      <c r="K1966" s="49" t="s">
        <v>5604</v>
      </c>
      <c r="L1966" s="81"/>
      <c r="M1966" s="49">
        <v>51.14</v>
      </c>
      <c r="N1966" s="54">
        <v>1.70465</v>
      </c>
      <c r="O1966" s="50" t="s">
        <v>4472</v>
      </c>
    </row>
    <row r="1967" spans="1:15" s="4" customFormat="1" ht="31.5">
      <c r="A1967" s="43">
        <v>718</v>
      </c>
      <c r="B1967" s="44" t="s">
        <v>3234</v>
      </c>
      <c r="C1967" s="55" t="s">
        <v>1970</v>
      </c>
      <c r="D1967" s="46" t="s">
        <v>3235</v>
      </c>
      <c r="E1967" s="46" t="s">
        <v>4692</v>
      </c>
      <c r="F1967" s="46" t="s">
        <v>3125</v>
      </c>
      <c r="G1967" s="372" t="s">
        <v>1973</v>
      </c>
      <c r="H1967" s="43">
        <v>3</v>
      </c>
      <c r="I1967" s="49" t="s">
        <v>5604</v>
      </c>
      <c r="J1967" s="68">
        <v>0.1</v>
      </c>
      <c r="K1967" s="49" t="s">
        <v>5604</v>
      </c>
      <c r="L1967" s="81"/>
      <c r="M1967" s="49">
        <v>20.73</v>
      </c>
      <c r="N1967" s="51">
        <v>6.91</v>
      </c>
      <c r="O1967" s="50" t="s">
        <v>4472</v>
      </c>
    </row>
    <row r="1968" spans="1:15" s="4" customFormat="1" ht="15.75">
      <c r="A1968" s="43">
        <v>20</v>
      </c>
      <c r="B1968" s="45" t="s">
        <v>4690</v>
      </c>
      <c r="C1968" s="55" t="s">
        <v>3126</v>
      </c>
      <c r="D1968" s="46" t="s">
        <v>4407</v>
      </c>
      <c r="E1968" s="46" t="s">
        <v>3269</v>
      </c>
      <c r="F1968" s="47" t="s">
        <v>3125</v>
      </c>
      <c r="G1968" s="46" t="s">
        <v>3127</v>
      </c>
      <c r="H1968" s="48">
        <v>20</v>
      </c>
      <c r="I1968" s="49">
        <v>2.32</v>
      </c>
      <c r="J1968" s="68">
        <v>0.1</v>
      </c>
      <c r="K1968" s="49">
        <f aca="true" t="shared" si="135" ref="K1968:K1987">SUM(I1968*100)/110</f>
        <v>2.109090909090909</v>
      </c>
      <c r="L1968" s="69">
        <v>0.81031</v>
      </c>
      <c r="M1968" s="49">
        <f aca="true" t="shared" si="136" ref="M1968:M1977">SUM(K1968-(K1968*L1968))</f>
        <v>0.4000734545454545</v>
      </c>
      <c r="N1968" s="51">
        <f>(M1968/H1968)</f>
        <v>0.020003672727272725</v>
      </c>
      <c r="O1968" s="50" t="s">
        <v>4472</v>
      </c>
    </row>
    <row r="1969" spans="1:15" s="4" customFormat="1" ht="15.75">
      <c r="A1969" s="43">
        <v>500</v>
      </c>
      <c r="B1969" s="45" t="s">
        <v>2080</v>
      </c>
      <c r="C1969" s="55" t="s">
        <v>2042</v>
      </c>
      <c r="D1969" s="46" t="s">
        <v>3131</v>
      </c>
      <c r="E1969" s="46" t="s">
        <v>3132</v>
      </c>
      <c r="F1969" s="46" t="s">
        <v>3125</v>
      </c>
      <c r="G1969" s="47" t="s">
        <v>2160</v>
      </c>
      <c r="H1969" s="48">
        <v>20</v>
      </c>
      <c r="I1969" s="49">
        <v>1.76</v>
      </c>
      <c r="J1969" s="68">
        <v>0.1</v>
      </c>
      <c r="K1969" s="58">
        <f t="shared" si="135"/>
        <v>1.6</v>
      </c>
      <c r="L1969" s="81">
        <v>0.50369</v>
      </c>
      <c r="M1969" s="49">
        <f t="shared" si="136"/>
        <v>0.7940960000000001</v>
      </c>
      <c r="N1969" s="51">
        <f>(M1969/H1969)</f>
        <v>0.039704800000000005</v>
      </c>
      <c r="O1969" s="50" t="s">
        <v>4472</v>
      </c>
    </row>
    <row r="1970" spans="1:15" s="4" customFormat="1" ht="31.5">
      <c r="A1970" s="43">
        <v>436</v>
      </c>
      <c r="B1970" s="45" t="s">
        <v>4323</v>
      </c>
      <c r="C1970" s="55" t="s">
        <v>3013</v>
      </c>
      <c r="D1970" s="46" t="s">
        <v>4324</v>
      </c>
      <c r="E1970" s="46" t="s">
        <v>4325</v>
      </c>
      <c r="F1970" s="47" t="s">
        <v>3125</v>
      </c>
      <c r="G1970" s="46" t="s">
        <v>3017</v>
      </c>
      <c r="H1970" s="48">
        <v>6</v>
      </c>
      <c r="I1970" s="49">
        <v>18.99</v>
      </c>
      <c r="J1970" s="68">
        <v>0.1</v>
      </c>
      <c r="K1970" s="58">
        <f t="shared" si="135"/>
        <v>17.263636363636362</v>
      </c>
      <c r="L1970" s="69">
        <v>0.5</v>
      </c>
      <c r="M1970" s="49">
        <f t="shared" si="136"/>
        <v>8.631818181818181</v>
      </c>
      <c r="N1970" s="292">
        <v>1.43849</v>
      </c>
      <c r="O1970" s="50" t="s">
        <v>4472</v>
      </c>
    </row>
    <row r="1971" spans="1:15" s="4" customFormat="1" ht="31.5">
      <c r="A1971" s="43">
        <v>437</v>
      </c>
      <c r="B1971" s="45" t="s">
        <v>4323</v>
      </c>
      <c r="C1971" s="55" t="s">
        <v>3014</v>
      </c>
      <c r="D1971" s="46" t="s">
        <v>4324</v>
      </c>
      <c r="E1971" s="46" t="s">
        <v>4326</v>
      </c>
      <c r="F1971" s="47" t="s">
        <v>3125</v>
      </c>
      <c r="G1971" s="46" t="s">
        <v>4787</v>
      </c>
      <c r="H1971" s="48">
        <v>6</v>
      </c>
      <c r="I1971" s="49">
        <v>36.01</v>
      </c>
      <c r="J1971" s="68">
        <v>0.1</v>
      </c>
      <c r="K1971" s="58">
        <f t="shared" si="135"/>
        <v>32.736363636363635</v>
      </c>
      <c r="L1971" s="69">
        <v>0.5</v>
      </c>
      <c r="M1971" s="49">
        <f t="shared" si="136"/>
        <v>16.368181818181817</v>
      </c>
      <c r="N1971" s="292">
        <v>2.72778</v>
      </c>
      <c r="O1971" s="50" t="s">
        <v>4472</v>
      </c>
    </row>
    <row r="1972" spans="1:15" s="4" customFormat="1" ht="31.5">
      <c r="A1972" s="43">
        <v>438</v>
      </c>
      <c r="B1972" s="45" t="s">
        <v>4323</v>
      </c>
      <c r="C1972" s="55" t="s">
        <v>3015</v>
      </c>
      <c r="D1972" s="46" t="s">
        <v>4324</v>
      </c>
      <c r="E1972" s="46" t="s">
        <v>4327</v>
      </c>
      <c r="F1972" s="47" t="s">
        <v>3125</v>
      </c>
      <c r="G1972" s="46" t="s">
        <v>4788</v>
      </c>
      <c r="H1972" s="319">
        <v>10</v>
      </c>
      <c r="I1972" s="290">
        <v>73.81</v>
      </c>
      <c r="J1972" s="291">
        <v>0.1</v>
      </c>
      <c r="K1972" s="85">
        <f t="shared" si="135"/>
        <v>67.1</v>
      </c>
      <c r="L1972" s="83">
        <v>0.5</v>
      </c>
      <c r="M1972" s="290">
        <v>34.95</v>
      </c>
      <c r="N1972" s="293">
        <v>3.4951</v>
      </c>
      <c r="O1972" s="50" t="s">
        <v>4472</v>
      </c>
    </row>
    <row r="1973" spans="1:15" s="4" customFormat="1" ht="31.5">
      <c r="A1973" s="43">
        <v>439</v>
      </c>
      <c r="B1973" s="45" t="s">
        <v>4323</v>
      </c>
      <c r="C1973" s="55" t="s">
        <v>3016</v>
      </c>
      <c r="D1973" s="46" t="s">
        <v>4324</v>
      </c>
      <c r="E1973" s="46" t="s">
        <v>4791</v>
      </c>
      <c r="F1973" s="47" t="s">
        <v>3125</v>
      </c>
      <c r="G1973" s="46" t="s">
        <v>3529</v>
      </c>
      <c r="H1973" s="319">
        <v>10</v>
      </c>
      <c r="I1973" s="290">
        <v>83.84</v>
      </c>
      <c r="J1973" s="291">
        <v>0.1</v>
      </c>
      <c r="K1973" s="85">
        <f t="shared" si="135"/>
        <v>76.21818181818182</v>
      </c>
      <c r="L1973" s="83">
        <v>0.5</v>
      </c>
      <c r="M1973" s="290">
        <v>39.68</v>
      </c>
      <c r="N1973" s="292">
        <v>3.96778</v>
      </c>
      <c r="O1973" s="50" t="s">
        <v>4472</v>
      </c>
    </row>
    <row r="1974" spans="1:15" s="4" customFormat="1" ht="31.5">
      <c r="A1974" s="43">
        <v>440</v>
      </c>
      <c r="B1974" s="45" t="s">
        <v>4323</v>
      </c>
      <c r="C1974" s="55" t="s">
        <v>2041</v>
      </c>
      <c r="D1974" s="46" t="s">
        <v>4324</v>
      </c>
      <c r="E1974" s="46" t="s">
        <v>4792</v>
      </c>
      <c r="F1974" s="47" t="s">
        <v>3125</v>
      </c>
      <c r="G1974" s="46" t="s">
        <v>2040</v>
      </c>
      <c r="H1974" s="319">
        <v>10</v>
      </c>
      <c r="I1974" s="290">
        <v>98.82</v>
      </c>
      <c r="J1974" s="291">
        <v>0.1</v>
      </c>
      <c r="K1974" s="85">
        <f>SUM(I1974*100)/110</f>
        <v>89.83636363636364</v>
      </c>
      <c r="L1974" s="83">
        <v>0.5</v>
      </c>
      <c r="M1974" s="290">
        <v>46.79</v>
      </c>
      <c r="N1974" s="292">
        <v>4.67908</v>
      </c>
      <c r="O1974" s="50" t="s">
        <v>4472</v>
      </c>
    </row>
    <row r="1975" spans="1:15" s="4" customFormat="1" ht="15.75">
      <c r="A1975" s="43">
        <v>1022</v>
      </c>
      <c r="B1975" s="44" t="s">
        <v>3398</v>
      </c>
      <c r="C1975" s="124" t="s">
        <v>3727</v>
      </c>
      <c r="D1975" s="46" t="s">
        <v>3399</v>
      </c>
      <c r="E1975" s="46" t="s">
        <v>3400</v>
      </c>
      <c r="F1975" s="46" t="s">
        <v>3125</v>
      </c>
      <c r="G1975" s="43" t="s">
        <v>3728</v>
      </c>
      <c r="H1975" s="48">
        <v>1</v>
      </c>
      <c r="I1975" s="49">
        <v>2.2198</v>
      </c>
      <c r="J1975" s="68">
        <v>0.1</v>
      </c>
      <c r="K1975" s="49">
        <f t="shared" si="135"/>
        <v>2.0180000000000002</v>
      </c>
      <c r="L1975" s="81">
        <v>0.50009</v>
      </c>
      <c r="M1975" s="58">
        <f t="shared" si="136"/>
        <v>1.0088183800000001</v>
      </c>
      <c r="N1975" s="54">
        <v>1.00883</v>
      </c>
      <c r="O1975" s="50" t="s">
        <v>4472</v>
      </c>
    </row>
    <row r="1976" spans="1:15" s="4" customFormat="1" ht="15.75">
      <c r="A1976" s="43">
        <v>71</v>
      </c>
      <c r="B1976" s="45" t="s">
        <v>3300</v>
      </c>
      <c r="C1976" s="55" t="s">
        <v>3751</v>
      </c>
      <c r="D1976" s="46" t="s">
        <v>3301</v>
      </c>
      <c r="E1976" s="46" t="s">
        <v>5073</v>
      </c>
      <c r="F1976" s="46" t="s">
        <v>3125</v>
      </c>
      <c r="G1976" s="47" t="s">
        <v>2615</v>
      </c>
      <c r="H1976" s="43">
        <v>30</v>
      </c>
      <c r="I1976" s="49">
        <v>5.15</v>
      </c>
      <c r="J1976" s="68">
        <v>0.1</v>
      </c>
      <c r="K1976" s="49">
        <f t="shared" si="135"/>
        <v>4.681818181818182</v>
      </c>
      <c r="L1976" s="81">
        <v>0.50026</v>
      </c>
      <c r="M1976" s="58">
        <f t="shared" si="136"/>
        <v>2.339691818181818</v>
      </c>
      <c r="N1976" s="292">
        <f>(M1976/H1976)</f>
        <v>0.07798972727272727</v>
      </c>
      <c r="O1976" s="50" t="s">
        <v>4472</v>
      </c>
    </row>
    <row r="1977" spans="1:15" s="4" customFormat="1" ht="31.5">
      <c r="A1977" s="43">
        <v>51</v>
      </c>
      <c r="B1977" s="44" t="s">
        <v>3089</v>
      </c>
      <c r="C1977" s="45" t="s">
        <v>3929</v>
      </c>
      <c r="D1977" s="46" t="s">
        <v>3090</v>
      </c>
      <c r="E1977" s="46" t="s">
        <v>3977</v>
      </c>
      <c r="F1977" s="46" t="s">
        <v>3125</v>
      </c>
      <c r="G1977" s="124" t="s">
        <v>4032</v>
      </c>
      <c r="H1977" s="48">
        <v>4</v>
      </c>
      <c r="I1977" s="49">
        <v>50.42</v>
      </c>
      <c r="J1977" s="68">
        <v>0.1</v>
      </c>
      <c r="K1977" s="49">
        <f>SUM(I1977*100)/110</f>
        <v>45.836363636363636</v>
      </c>
      <c r="L1977" s="81">
        <v>0.50007</v>
      </c>
      <c r="M1977" s="58">
        <f t="shared" si="136"/>
        <v>22.914973272727273</v>
      </c>
      <c r="N1977" s="292">
        <v>5.72817</v>
      </c>
      <c r="O1977" s="50" t="s">
        <v>1771</v>
      </c>
    </row>
    <row r="1978" spans="1:15" s="4" customFormat="1" ht="31.5">
      <c r="A1978" s="43">
        <v>52</v>
      </c>
      <c r="B1978" s="44" t="s">
        <v>3089</v>
      </c>
      <c r="C1978" s="45" t="s">
        <v>3930</v>
      </c>
      <c r="D1978" s="46" t="s">
        <v>3090</v>
      </c>
      <c r="E1978" s="46" t="s">
        <v>3091</v>
      </c>
      <c r="F1978" s="46" t="s">
        <v>3125</v>
      </c>
      <c r="G1978" s="124" t="s">
        <v>5779</v>
      </c>
      <c r="H1978" s="48">
        <v>40</v>
      </c>
      <c r="I1978" s="49">
        <v>4.15</v>
      </c>
      <c r="J1978" s="68">
        <v>0.1</v>
      </c>
      <c r="K1978" s="49">
        <f t="shared" si="135"/>
        <v>3.7727272727272734</v>
      </c>
      <c r="L1978" s="81">
        <v>0.50062</v>
      </c>
      <c r="M1978" s="49">
        <v>1.88</v>
      </c>
      <c r="N1978" s="51">
        <f>(M1978/H1978)</f>
        <v>0.047</v>
      </c>
      <c r="O1978" s="50" t="s">
        <v>4472</v>
      </c>
    </row>
    <row r="1979" spans="1:15" s="4" customFormat="1" ht="31.5">
      <c r="A1979" s="43">
        <v>53</v>
      </c>
      <c r="B1979" s="44" t="s">
        <v>3089</v>
      </c>
      <c r="C1979" s="45" t="s">
        <v>3931</v>
      </c>
      <c r="D1979" s="46" t="s">
        <v>3090</v>
      </c>
      <c r="E1979" s="46" t="s">
        <v>2817</v>
      </c>
      <c r="F1979" s="46" t="s">
        <v>3125</v>
      </c>
      <c r="G1979" s="124" t="s">
        <v>5780</v>
      </c>
      <c r="H1979" s="48">
        <v>40</v>
      </c>
      <c r="I1979" s="49">
        <v>7.8945</v>
      </c>
      <c r="J1979" s="68">
        <v>0.1</v>
      </c>
      <c r="K1979" s="49">
        <f t="shared" si="135"/>
        <v>7.176818181818181</v>
      </c>
      <c r="L1979" s="81">
        <v>0.50003</v>
      </c>
      <c r="M1979" s="49">
        <v>3.59</v>
      </c>
      <c r="N1979" s="54">
        <v>0.08965</v>
      </c>
      <c r="O1979" s="50" t="s">
        <v>4472</v>
      </c>
    </row>
    <row r="1980" spans="1:15" s="4" customFormat="1" ht="31.5">
      <c r="A1980" s="43">
        <v>54</v>
      </c>
      <c r="B1980" s="44" t="s">
        <v>3089</v>
      </c>
      <c r="C1980" s="45" t="s">
        <v>2148</v>
      </c>
      <c r="D1980" s="46" t="s">
        <v>3090</v>
      </c>
      <c r="E1980" s="46" t="s">
        <v>2818</v>
      </c>
      <c r="F1980" s="46" t="s">
        <v>3125</v>
      </c>
      <c r="G1980" s="124" t="s">
        <v>5781</v>
      </c>
      <c r="H1980" s="48">
        <v>1</v>
      </c>
      <c r="I1980" s="49">
        <v>4.58</v>
      </c>
      <c r="J1980" s="68">
        <v>0.1</v>
      </c>
      <c r="K1980" s="49">
        <f>SUM(I1980*100)/110</f>
        <v>4.163636363636364</v>
      </c>
      <c r="L1980" s="69">
        <v>0.5</v>
      </c>
      <c r="M1980" s="49">
        <f>SUM(K1980-(K1980*L1980))</f>
        <v>2.081818181818182</v>
      </c>
      <c r="N1980" s="58">
        <f>(M1980/H1980)</f>
        <v>2.081818181818182</v>
      </c>
      <c r="O1980" s="50" t="s">
        <v>4472</v>
      </c>
    </row>
    <row r="1981" spans="1:15" s="4" customFormat="1" ht="31.5">
      <c r="A1981" s="43">
        <v>55</v>
      </c>
      <c r="B1981" s="44" t="s">
        <v>3089</v>
      </c>
      <c r="C1981" s="45" t="s">
        <v>5389</v>
      </c>
      <c r="D1981" s="46" t="s">
        <v>541</v>
      </c>
      <c r="E1981" s="46" t="s">
        <v>2411</v>
      </c>
      <c r="F1981" s="46" t="s">
        <v>3125</v>
      </c>
      <c r="G1981" s="124" t="s">
        <v>5782</v>
      </c>
      <c r="H1981" s="48">
        <v>30</v>
      </c>
      <c r="I1981" s="49">
        <v>7.76</v>
      </c>
      <c r="J1981" s="68">
        <v>0.1</v>
      </c>
      <c r="K1981" s="49">
        <f t="shared" si="135"/>
        <v>7.054545454545455</v>
      </c>
      <c r="L1981" s="81">
        <v>0.50111</v>
      </c>
      <c r="M1981" s="49">
        <f>SUM(K1981-(K1981*L1981))</f>
        <v>3.5194421818181816</v>
      </c>
      <c r="N1981" s="54">
        <v>0.11733</v>
      </c>
      <c r="O1981" s="50" t="s">
        <v>4472</v>
      </c>
    </row>
    <row r="1982" spans="1:15" s="4" customFormat="1" ht="47.25">
      <c r="A1982" s="43">
        <v>56</v>
      </c>
      <c r="B1982" s="44" t="s">
        <v>3089</v>
      </c>
      <c r="C1982" s="45" t="s">
        <v>2599</v>
      </c>
      <c r="D1982" s="46" t="s">
        <v>541</v>
      </c>
      <c r="E1982" s="46" t="s">
        <v>2116</v>
      </c>
      <c r="F1982" s="46" t="s">
        <v>3125</v>
      </c>
      <c r="G1982" s="124" t="s">
        <v>3748</v>
      </c>
      <c r="H1982" s="48">
        <v>30</v>
      </c>
      <c r="I1982" s="49">
        <v>12.57</v>
      </c>
      <c r="J1982" s="68">
        <v>0.1</v>
      </c>
      <c r="K1982" s="49">
        <f t="shared" si="135"/>
        <v>11.427272727272728</v>
      </c>
      <c r="L1982" s="81">
        <v>0.50008</v>
      </c>
      <c r="M1982" s="49">
        <f>SUM(K1982-(K1982*L1982))</f>
        <v>5.712722181818182</v>
      </c>
      <c r="N1982" s="292">
        <v>0.1904</v>
      </c>
      <c r="O1982" s="50" t="s">
        <v>4472</v>
      </c>
    </row>
    <row r="1983" spans="1:15" s="4" customFormat="1" ht="15.75">
      <c r="A1983" s="43">
        <v>337</v>
      </c>
      <c r="B1983" s="44" t="s">
        <v>3854</v>
      </c>
      <c r="C1983" s="45" t="s">
        <v>5684</v>
      </c>
      <c r="D1983" s="46" t="s">
        <v>2933</v>
      </c>
      <c r="E1983" s="46" t="s">
        <v>3752</v>
      </c>
      <c r="F1983" s="46" t="s">
        <v>3125</v>
      </c>
      <c r="G1983" s="47" t="s">
        <v>2651</v>
      </c>
      <c r="H1983" s="48">
        <v>1</v>
      </c>
      <c r="I1983" s="374" t="s">
        <v>2774</v>
      </c>
      <c r="J1983" s="375"/>
      <c r="K1983" s="375"/>
      <c r="L1983" s="375"/>
      <c r="M1983" s="375"/>
      <c r="N1983" s="375"/>
      <c r="O1983" s="375"/>
    </row>
    <row r="1984" spans="1:15" s="4" customFormat="1" ht="15.75">
      <c r="A1984" s="43">
        <v>48</v>
      </c>
      <c r="B1984" s="55" t="s">
        <v>2626</v>
      </c>
      <c r="C1984" s="55" t="s">
        <v>3128</v>
      </c>
      <c r="D1984" s="46" t="s">
        <v>2627</v>
      </c>
      <c r="E1984" s="46" t="s">
        <v>2628</v>
      </c>
      <c r="F1984" s="47" t="s">
        <v>3125</v>
      </c>
      <c r="G1984" s="46" t="s">
        <v>1827</v>
      </c>
      <c r="H1984" s="48">
        <v>20</v>
      </c>
      <c r="I1984" s="49">
        <v>4.425</v>
      </c>
      <c r="J1984" s="68">
        <v>0.1</v>
      </c>
      <c r="K1984" s="49">
        <f t="shared" si="135"/>
        <v>4.0227272727272725</v>
      </c>
      <c r="L1984" s="81">
        <v>0.73057</v>
      </c>
      <c r="M1984" s="49">
        <v>1.08</v>
      </c>
      <c r="N1984" s="51">
        <f>(M1984/H1984)</f>
        <v>0.054000000000000006</v>
      </c>
      <c r="O1984" s="50" t="s">
        <v>4472</v>
      </c>
    </row>
    <row r="1985" spans="1:15" s="4" customFormat="1" ht="15.75">
      <c r="A1985" s="43">
        <v>49</v>
      </c>
      <c r="B1985" s="55" t="s">
        <v>2626</v>
      </c>
      <c r="C1985" s="55" t="s">
        <v>3129</v>
      </c>
      <c r="D1985" s="46" t="s">
        <v>2627</v>
      </c>
      <c r="E1985" s="46" t="s">
        <v>2629</v>
      </c>
      <c r="F1985" s="47" t="s">
        <v>3125</v>
      </c>
      <c r="G1985" s="46" t="s">
        <v>1828</v>
      </c>
      <c r="H1985" s="48">
        <v>20</v>
      </c>
      <c r="I1985" s="49">
        <v>6.593</v>
      </c>
      <c r="J1985" s="68">
        <v>0.1</v>
      </c>
      <c r="K1985" s="49">
        <f t="shared" si="135"/>
        <v>5.993636363636363</v>
      </c>
      <c r="L1985" s="81">
        <v>0.73024</v>
      </c>
      <c r="M1985" s="49">
        <v>1.62</v>
      </c>
      <c r="N1985" s="293">
        <v>0.0808</v>
      </c>
      <c r="O1985" s="50" t="s">
        <v>4472</v>
      </c>
    </row>
    <row r="1986" spans="1:15" s="4" customFormat="1" ht="31.5">
      <c r="A1986" s="43">
        <v>50</v>
      </c>
      <c r="B1986" s="55" t="s">
        <v>2626</v>
      </c>
      <c r="C1986" s="55" t="s">
        <v>1826</v>
      </c>
      <c r="D1986" s="46" t="s">
        <v>2627</v>
      </c>
      <c r="E1986" s="46" t="s">
        <v>2630</v>
      </c>
      <c r="F1986" s="47" t="s">
        <v>3125</v>
      </c>
      <c r="G1986" s="46" t="s">
        <v>3928</v>
      </c>
      <c r="H1986" s="48">
        <v>20</v>
      </c>
      <c r="I1986" s="49">
        <v>11.19</v>
      </c>
      <c r="J1986" s="68">
        <v>0.1</v>
      </c>
      <c r="K1986" s="49">
        <f t="shared" si="135"/>
        <v>10.172727272727272</v>
      </c>
      <c r="L1986" s="81">
        <v>0.73384</v>
      </c>
      <c r="M1986" s="49">
        <v>2.71</v>
      </c>
      <c r="N1986" s="292">
        <v>0.13536</v>
      </c>
      <c r="O1986" s="50" t="s">
        <v>4472</v>
      </c>
    </row>
    <row r="1987" spans="1:15" s="4" customFormat="1" ht="15.75">
      <c r="A1987" s="43">
        <v>949</v>
      </c>
      <c r="B1987" s="45" t="s">
        <v>5308</v>
      </c>
      <c r="C1987" s="55" t="s">
        <v>4917</v>
      </c>
      <c r="D1987" s="46" t="s">
        <v>5309</v>
      </c>
      <c r="E1987" s="46" t="s">
        <v>2187</v>
      </c>
      <c r="F1987" s="46" t="s">
        <v>3125</v>
      </c>
      <c r="G1987" s="46" t="s">
        <v>4918</v>
      </c>
      <c r="H1987" s="48">
        <v>30</v>
      </c>
      <c r="I1987" s="49">
        <v>15.905</v>
      </c>
      <c r="J1987" s="68">
        <v>0.1</v>
      </c>
      <c r="K1987" s="49">
        <f t="shared" si="135"/>
        <v>14.459090909090909</v>
      </c>
      <c r="L1987" s="69">
        <v>0.5433</v>
      </c>
      <c r="M1987" s="49">
        <v>6.6</v>
      </c>
      <c r="N1987" s="51">
        <f>(M1987/H1987)</f>
        <v>0.22</v>
      </c>
      <c r="O1987" s="50" t="s">
        <v>1773</v>
      </c>
    </row>
    <row r="1988" spans="1:15" s="4" customFormat="1" ht="15.75">
      <c r="A1988" s="43">
        <v>942</v>
      </c>
      <c r="B1988" s="44" t="s">
        <v>1747</v>
      </c>
      <c r="C1988" s="55" t="s">
        <v>4914</v>
      </c>
      <c r="D1988" s="46" t="s">
        <v>1748</v>
      </c>
      <c r="E1988" s="46" t="s">
        <v>5681</v>
      </c>
      <c r="F1988" s="46" t="s">
        <v>3125</v>
      </c>
      <c r="G1988" s="46" t="s">
        <v>4916</v>
      </c>
      <c r="H1988" s="43">
        <v>1</v>
      </c>
      <c r="I1988" s="49" t="s">
        <v>5604</v>
      </c>
      <c r="J1988" s="68">
        <v>0.1</v>
      </c>
      <c r="K1988" s="49" t="s">
        <v>5604</v>
      </c>
      <c r="L1988" s="81"/>
      <c r="M1988" s="49">
        <v>234.41</v>
      </c>
      <c r="N1988" s="49">
        <v>234.41</v>
      </c>
      <c r="O1988" s="50" t="s">
        <v>1771</v>
      </c>
    </row>
    <row r="1989" spans="1:15" s="4" customFormat="1" ht="31.5">
      <c r="A1989" s="43"/>
      <c r="B1989" s="44"/>
      <c r="C1989" s="55" t="s">
        <v>4874</v>
      </c>
      <c r="D1989" s="46"/>
      <c r="E1989" s="46"/>
      <c r="F1989" s="46" t="s">
        <v>3125</v>
      </c>
      <c r="G1989" s="46" t="s">
        <v>4876</v>
      </c>
      <c r="H1989" s="43">
        <v>1</v>
      </c>
      <c r="I1989" s="49" t="s">
        <v>5604</v>
      </c>
      <c r="J1989" s="68">
        <v>1.1</v>
      </c>
      <c r="K1989" s="49" t="s">
        <v>5604</v>
      </c>
      <c r="L1989" s="81"/>
      <c r="M1989" s="49">
        <v>234.41</v>
      </c>
      <c r="N1989" s="49">
        <v>234.41</v>
      </c>
      <c r="O1989" s="50" t="s">
        <v>1771</v>
      </c>
    </row>
    <row r="1990" spans="1:15" s="4" customFormat="1" ht="15.75">
      <c r="A1990" s="43">
        <v>941</v>
      </c>
      <c r="B1990" s="44" t="s">
        <v>1747</v>
      </c>
      <c r="C1990" s="55" t="s">
        <v>4913</v>
      </c>
      <c r="D1990" s="46" t="s">
        <v>1748</v>
      </c>
      <c r="E1990" s="46" t="s">
        <v>5680</v>
      </c>
      <c r="F1990" s="46" t="s">
        <v>3125</v>
      </c>
      <c r="G1990" s="46" t="s">
        <v>4915</v>
      </c>
      <c r="H1990" s="43">
        <v>1</v>
      </c>
      <c r="I1990" s="49" t="s">
        <v>5604</v>
      </c>
      <c r="J1990" s="68">
        <v>0.1</v>
      </c>
      <c r="K1990" s="49" t="s">
        <v>5604</v>
      </c>
      <c r="L1990" s="81"/>
      <c r="M1990" s="49">
        <v>117.24</v>
      </c>
      <c r="N1990" s="49">
        <v>117.24</v>
      </c>
      <c r="O1990" s="50" t="s">
        <v>1771</v>
      </c>
    </row>
    <row r="1991" spans="1:15" s="4" customFormat="1" ht="31.5">
      <c r="A1991" s="43"/>
      <c r="B1991" s="44"/>
      <c r="C1991" s="55" t="s">
        <v>4873</v>
      </c>
      <c r="D1991" s="46"/>
      <c r="E1991" s="46"/>
      <c r="F1991" s="46" t="s">
        <v>3125</v>
      </c>
      <c r="G1991" s="46" t="s">
        <v>4875</v>
      </c>
      <c r="H1991" s="43"/>
      <c r="I1991" s="49" t="s">
        <v>5604</v>
      </c>
      <c r="J1991" s="68">
        <v>1.1</v>
      </c>
      <c r="K1991" s="49" t="s">
        <v>5604</v>
      </c>
      <c r="L1991" s="81"/>
      <c r="M1991" s="49">
        <v>117.24</v>
      </c>
      <c r="N1991" s="49">
        <v>117.24</v>
      </c>
      <c r="O1991" s="50" t="s">
        <v>1771</v>
      </c>
    </row>
    <row r="1992" spans="1:15" s="4" customFormat="1" ht="31.5">
      <c r="A1992" s="43">
        <v>1145</v>
      </c>
      <c r="B1992" s="45" t="s">
        <v>5136</v>
      </c>
      <c r="C1992" s="55" t="s">
        <v>2714</v>
      </c>
      <c r="D1992" s="46" t="s">
        <v>5137</v>
      </c>
      <c r="E1992" s="46" t="s">
        <v>5316</v>
      </c>
      <c r="F1992" s="47" t="s">
        <v>3125</v>
      </c>
      <c r="G1992" s="46" t="s">
        <v>2713</v>
      </c>
      <c r="H1992" s="43">
        <v>10</v>
      </c>
      <c r="I1992" s="49">
        <v>7</v>
      </c>
      <c r="J1992" s="68">
        <v>0.1</v>
      </c>
      <c r="K1992" s="49">
        <f>SUM(I1992*100)/110</f>
        <v>6.363636363636363</v>
      </c>
      <c r="L1992" s="69">
        <v>0.84284</v>
      </c>
      <c r="M1992" s="49">
        <f>SUM(K1992-(K1992*L1992))</f>
        <v>1.000109090909091</v>
      </c>
      <c r="N1992" s="51">
        <f>(M1992/H1992)</f>
        <v>0.10001090909090911</v>
      </c>
      <c r="O1992" s="50" t="s">
        <v>1773</v>
      </c>
    </row>
    <row r="1993" spans="1:15" s="4" customFormat="1" ht="15.75">
      <c r="A1993" s="43">
        <v>1131</v>
      </c>
      <c r="B1993" s="57" t="s">
        <v>574</v>
      </c>
      <c r="C1993" s="55" t="s">
        <v>5622</v>
      </c>
      <c r="D1993" s="46" t="s">
        <v>575</v>
      </c>
      <c r="E1993" s="46" t="s">
        <v>576</v>
      </c>
      <c r="F1993" s="47" t="s">
        <v>3125</v>
      </c>
      <c r="G1993" s="46" t="s">
        <v>3811</v>
      </c>
      <c r="H1993" s="43">
        <v>5</v>
      </c>
      <c r="I1993" s="49">
        <v>4.23</v>
      </c>
      <c r="J1993" s="68">
        <v>0.1</v>
      </c>
      <c r="K1993" s="49">
        <f>SUM(I1993*100)/110</f>
        <v>3.845454545454546</v>
      </c>
      <c r="L1993" s="81">
        <v>0.50026</v>
      </c>
      <c r="M1993" s="49">
        <f>SUM(K1993-(K1993*L1993))</f>
        <v>1.9217274545454548</v>
      </c>
      <c r="N1993" s="51">
        <f>(M1993/H1993)</f>
        <v>0.384345490909091</v>
      </c>
      <c r="O1993" s="50" t="s">
        <v>1771</v>
      </c>
    </row>
    <row r="1994" spans="1:15" s="4" customFormat="1" ht="15.75">
      <c r="A1994" s="43">
        <v>617</v>
      </c>
      <c r="B1994" s="45" t="s">
        <v>2924</v>
      </c>
      <c r="C1994" s="55" t="s">
        <v>2001</v>
      </c>
      <c r="D1994" s="46" t="s">
        <v>4039</v>
      </c>
      <c r="E1994" s="46" t="s">
        <v>2738</v>
      </c>
      <c r="F1994" s="46" t="s">
        <v>3125</v>
      </c>
      <c r="G1994" s="46" t="s">
        <v>1976</v>
      </c>
      <c r="H1994" s="48">
        <v>1</v>
      </c>
      <c r="I1994" s="49">
        <v>5.89</v>
      </c>
      <c r="J1994" s="68">
        <v>0.1</v>
      </c>
      <c r="K1994" s="58">
        <f aca="true" t="shared" si="137" ref="K1994:K2000">SUM(I1994*100)/110</f>
        <v>5.3545454545454545</v>
      </c>
      <c r="L1994" s="81">
        <v>0.50001</v>
      </c>
      <c r="M1994" s="49">
        <f aca="true" t="shared" si="138" ref="M1994:M2000">SUM(K1994-(K1994*L1994))</f>
        <v>2.677219181818182</v>
      </c>
      <c r="N1994" s="56">
        <f aca="true" t="shared" si="139" ref="N1994:N2000">(M1994/H1994)</f>
        <v>2.677219181818182</v>
      </c>
      <c r="O1994" s="50" t="s">
        <v>4472</v>
      </c>
    </row>
    <row r="1995" spans="1:15" s="4" customFormat="1" ht="15.75">
      <c r="A1995" s="43">
        <v>755</v>
      </c>
      <c r="B1995" s="44" t="s">
        <v>4803</v>
      </c>
      <c r="C1995" s="45" t="s">
        <v>5078</v>
      </c>
      <c r="D1995" s="46" t="s">
        <v>2912</v>
      </c>
      <c r="E1995" s="46" t="s">
        <v>2913</v>
      </c>
      <c r="F1995" s="47" t="s">
        <v>3125</v>
      </c>
      <c r="G1995" s="93" t="s">
        <v>4855</v>
      </c>
      <c r="H1995" s="48">
        <v>20</v>
      </c>
      <c r="I1995" s="49">
        <v>7.8</v>
      </c>
      <c r="J1995" s="68">
        <v>0.1</v>
      </c>
      <c r="K1995" s="49">
        <f t="shared" si="137"/>
        <v>7.090909090909091</v>
      </c>
      <c r="L1995" s="81">
        <v>0.52272</v>
      </c>
      <c r="M1995" s="49">
        <f t="shared" si="138"/>
        <v>3.384349090909091</v>
      </c>
      <c r="N1995" s="51">
        <f t="shared" si="139"/>
        <v>0.16921745454545456</v>
      </c>
      <c r="O1995" s="50" t="s">
        <v>1773</v>
      </c>
    </row>
    <row r="1996" spans="1:15" s="4" customFormat="1" ht="15.75">
      <c r="A1996" s="43">
        <v>756</v>
      </c>
      <c r="B1996" s="44" t="s">
        <v>4803</v>
      </c>
      <c r="C1996" s="45" t="s">
        <v>5079</v>
      </c>
      <c r="D1996" s="46" t="s">
        <v>2912</v>
      </c>
      <c r="E1996" s="46" t="s">
        <v>2938</v>
      </c>
      <c r="F1996" s="47" t="s">
        <v>3125</v>
      </c>
      <c r="G1996" s="93" t="s">
        <v>4856</v>
      </c>
      <c r="H1996" s="48">
        <v>6</v>
      </c>
      <c r="I1996" s="49">
        <v>10.9654</v>
      </c>
      <c r="J1996" s="68">
        <v>0.1</v>
      </c>
      <c r="K1996" s="49">
        <f t="shared" si="137"/>
        <v>9.968545454545454</v>
      </c>
      <c r="L1996" s="81">
        <v>0.51146</v>
      </c>
      <c r="M1996" s="49">
        <f t="shared" si="138"/>
        <v>4.870033196363636</v>
      </c>
      <c r="N1996" s="54">
        <f t="shared" si="139"/>
        <v>0.8116721993939393</v>
      </c>
      <c r="O1996" s="50" t="s">
        <v>4472</v>
      </c>
    </row>
    <row r="1997" spans="1:15" s="4" customFormat="1" ht="15.75">
      <c r="A1997" s="43">
        <v>757</v>
      </c>
      <c r="B1997" s="44" t="s">
        <v>4803</v>
      </c>
      <c r="C1997" s="45" t="s">
        <v>4854</v>
      </c>
      <c r="D1997" s="46" t="s">
        <v>2912</v>
      </c>
      <c r="E1997" s="46" t="s">
        <v>3531</v>
      </c>
      <c r="F1997" s="47" t="s">
        <v>3125</v>
      </c>
      <c r="G1997" s="93" t="s">
        <v>4857</v>
      </c>
      <c r="H1997" s="48">
        <v>20</v>
      </c>
      <c r="I1997" s="49">
        <v>6.7</v>
      </c>
      <c r="J1997" s="68">
        <v>0.1</v>
      </c>
      <c r="K1997" s="49">
        <f t="shared" si="137"/>
        <v>6.090909090909091</v>
      </c>
      <c r="L1997" s="81">
        <v>0.52055</v>
      </c>
      <c r="M1997" s="49">
        <f t="shared" si="138"/>
        <v>2.920286363636364</v>
      </c>
      <c r="N1997" s="51">
        <f t="shared" si="139"/>
        <v>0.1460143181818182</v>
      </c>
      <c r="O1997" s="50" t="s">
        <v>1773</v>
      </c>
    </row>
    <row r="1998" spans="1:15" s="4" customFormat="1" ht="15.75">
      <c r="A1998" s="43">
        <v>577</v>
      </c>
      <c r="B1998" s="45" t="s">
        <v>4226</v>
      </c>
      <c r="C1998" s="55" t="s">
        <v>1998</v>
      </c>
      <c r="D1998" s="46" t="s">
        <v>4227</v>
      </c>
      <c r="E1998" s="46" t="s">
        <v>4228</v>
      </c>
      <c r="F1998" s="47" t="s">
        <v>3125</v>
      </c>
      <c r="G1998" s="46" t="s">
        <v>1997</v>
      </c>
      <c r="H1998" s="48">
        <v>1</v>
      </c>
      <c r="I1998" s="49">
        <v>17.12</v>
      </c>
      <c r="J1998" s="68">
        <v>0.1</v>
      </c>
      <c r="K1998" s="58">
        <f t="shared" si="137"/>
        <v>15.563636363636364</v>
      </c>
      <c r="L1998" s="69">
        <v>0.5</v>
      </c>
      <c r="M1998" s="49">
        <f t="shared" si="138"/>
        <v>7.781818181818182</v>
      </c>
      <c r="N1998" s="292">
        <v>7.77933</v>
      </c>
      <c r="O1998" s="50" t="s">
        <v>1771</v>
      </c>
    </row>
    <row r="1999" spans="1:15" s="4" customFormat="1" ht="15.75">
      <c r="A1999" s="43">
        <v>289</v>
      </c>
      <c r="B1999" s="44" t="s">
        <v>2249</v>
      </c>
      <c r="C1999" s="55" t="s">
        <v>4048</v>
      </c>
      <c r="D1999" s="46" t="s">
        <v>2250</v>
      </c>
      <c r="E1999" s="46" t="s">
        <v>5690</v>
      </c>
      <c r="F1999" s="46" t="s">
        <v>3125</v>
      </c>
      <c r="G1999" s="72" t="s">
        <v>4041</v>
      </c>
      <c r="H1999" s="43">
        <v>30</v>
      </c>
      <c r="I1999" s="49">
        <v>6.94</v>
      </c>
      <c r="J1999" s="68">
        <v>0.1</v>
      </c>
      <c r="K1999" s="49">
        <f t="shared" si="137"/>
        <v>6.3090909090909095</v>
      </c>
      <c r="L1999" s="81">
        <v>0.532</v>
      </c>
      <c r="M1999" s="49">
        <f t="shared" si="138"/>
        <v>2.9526545454545454</v>
      </c>
      <c r="N1999" s="51">
        <f t="shared" si="139"/>
        <v>0.09842181818181818</v>
      </c>
      <c r="O1999" s="50" t="s">
        <v>1773</v>
      </c>
    </row>
    <row r="2000" spans="1:15" s="4" customFormat="1" ht="15.75">
      <c r="A2000" s="43">
        <v>506</v>
      </c>
      <c r="B2000" s="44" t="s">
        <v>3049</v>
      </c>
      <c r="C2000" s="55" t="s">
        <v>2159</v>
      </c>
      <c r="D2000" s="46" t="s">
        <v>3050</v>
      </c>
      <c r="E2000" s="46" t="s">
        <v>3241</v>
      </c>
      <c r="F2000" s="46" t="s">
        <v>3125</v>
      </c>
      <c r="G2000" s="124" t="s">
        <v>2161</v>
      </c>
      <c r="H2000" s="48">
        <v>30</v>
      </c>
      <c r="I2000" s="49">
        <v>1.5</v>
      </c>
      <c r="J2000" s="68">
        <v>0.1</v>
      </c>
      <c r="K2000" s="58">
        <f t="shared" si="137"/>
        <v>1.3636363636363635</v>
      </c>
      <c r="L2000" s="81">
        <v>0.66996</v>
      </c>
      <c r="M2000" s="49">
        <f t="shared" si="138"/>
        <v>0.4500545454545454</v>
      </c>
      <c r="N2000" s="51">
        <f t="shared" si="139"/>
        <v>0.015001818181818179</v>
      </c>
      <c r="O2000" s="50" t="s">
        <v>4472</v>
      </c>
    </row>
    <row r="2001" spans="1:15" s="4" customFormat="1" ht="31.5">
      <c r="A2001" s="43">
        <v>719</v>
      </c>
      <c r="B2001" s="44" t="s">
        <v>3439</v>
      </c>
      <c r="C2001" s="55" t="s">
        <v>1971</v>
      </c>
      <c r="D2001" s="46" t="s">
        <v>3220</v>
      </c>
      <c r="E2001" s="52" t="s">
        <v>3440</v>
      </c>
      <c r="F2001" s="46" t="s">
        <v>3125</v>
      </c>
      <c r="G2001" s="47" t="s">
        <v>1974</v>
      </c>
      <c r="H2001" s="43">
        <v>1</v>
      </c>
      <c r="I2001" s="49" t="s">
        <v>5604</v>
      </c>
      <c r="J2001" s="68">
        <v>0.1</v>
      </c>
      <c r="K2001" s="49" t="s">
        <v>5604</v>
      </c>
      <c r="L2001" s="81"/>
      <c r="M2001" s="49">
        <v>63.17</v>
      </c>
      <c r="N2001" s="292">
        <v>63.17272</v>
      </c>
      <c r="O2001" s="50" t="s">
        <v>4472</v>
      </c>
    </row>
    <row r="2002" spans="1:15" s="4" customFormat="1" ht="47.25">
      <c r="A2002" s="39" t="s">
        <v>2985</v>
      </c>
      <c r="B2002" s="39" t="s">
        <v>580</v>
      </c>
      <c r="C2002" s="39" t="s">
        <v>1930</v>
      </c>
      <c r="D2002" s="40" t="s">
        <v>1931</v>
      </c>
      <c r="E2002" s="40" t="s">
        <v>1932</v>
      </c>
      <c r="F2002" s="40" t="s">
        <v>4276</v>
      </c>
      <c r="G2002" s="40" t="s">
        <v>2986</v>
      </c>
      <c r="H2002" s="41" t="s">
        <v>2800</v>
      </c>
      <c r="I2002" s="41" t="s">
        <v>2361</v>
      </c>
      <c r="J2002" s="41" t="s">
        <v>2987</v>
      </c>
      <c r="K2002" s="42" t="s">
        <v>4613</v>
      </c>
      <c r="L2002" s="39" t="s">
        <v>2988</v>
      </c>
      <c r="M2002" s="42" t="s">
        <v>2801</v>
      </c>
      <c r="N2002" s="42" t="s">
        <v>1933</v>
      </c>
      <c r="O2002" s="39" t="s">
        <v>1929</v>
      </c>
    </row>
    <row r="2003" spans="1:15" s="4" customFormat="1" ht="31.5">
      <c r="A2003" s="43">
        <v>1137</v>
      </c>
      <c r="B2003" s="44" t="s">
        <v>5091</v>
      </c>
      <c r="C2003" s="55" t="s">
        <v>3812</v>
      </c>
      <c r="D2003" s="46" t="s">
        <v>2153</v>
      </c>
      <c r="E2003" s="46" t="s">
        <v>651</v>
      </c>
      <c r="F2003" s="47" t="s">
        <v>3125</v>
      </c>
      <c r="G2003" s="46" t="s">
        <v>3814</v>
      </c>
      <c r="H2003" s="43">
        <v>1</v>
      </c>
      <c r="I2003" s="49">
        <v>29.085</v>
      </c>
      <c r="J2003" s="68">
        <v>0.1</v>
      </c>
      <c r="K2003" s="49">
        <f>SUM(I2003*100)/110</f>
        <v>26.44090909090909</v>
      </c>
      <c r="L2003" s="81">
        <v>0.50013</v>
      </c>
      <c r="M2003" s="49">
        <v>13.21</v>
      </c>
      <c r="N2003" s="58">
        <f>(M2003/H2003)</f>
        <v>13.21</v>
      </c>
      <c r="O2003" s="50" t="s">
        <v>4472</v>
      </c>
    </row>
    <row r="2004" spans="1:15" s="4" customFormat="1" ht="15.75">
      <c r="A2004" s="43">
        <v>65</v>
      </c>
      <c r="B2004" s="45" t="s">
        <v>2735</v>
      </c>
      <c r="C2004" s="55" t="s">
        <v>3749</v>
      </c>
      <c r="D2004" s="46" t="s">
        <v>2736</v>
      </c>
      <c r="E2004" s="46" t="s">
        <v>684</v>
      </c>
      <c r="F2004" s="46" t="s">
        <v>3125</v>
      </c>
      <c r="G2004" s="47" t="s">
        <v>3750</v>
      </c>
      <c r="H2004" s="48">
        <v>6</v>
      </c>
      <c r="I2004" s="49">
        <v>92</v>
      </c>
      <c r="J2004" s="68">
        <v>0.1</v>
      </c>
      <c r="K2004" s="49">
        <f>SUM(I2004*100)/110</f>
        <v>83.63636363636364</v>
      </c>
      <c r="L2004" s="81">
        <v>0.55099</v>
      </c>
      <c r="M2004" s="49">
        <f>SUM(K2004-(K2004*L2004))</f>
        <v>37.55356363636364</v>
      </c>
      <c r="N2004" s="51">
        <v>6.2583</v>
      </c>
      <c r="O2004" s="50" t="s">
        <v>1773</v>
      </c>
    </row>
    <row r="2005" spans="1:15" s="4" customFormat="1" ht="31.5">
      <c r="A2005" s="43">
        <v>642</v>
      </c>
      <c r="B2005" s="45" t="s">
        <v>3363</v>
      </c>
      <c r="C2005" s="55" t="s">
        <v>2719</v>
      </c>
      <c r="D2005" s="46" t="s">
        <v>3296</v>
      </c>
      <c r="E2005" s="46" t="s">
        <v>2019</v>
      </c>
      <c r="F2005" s="47" t="s">
        <v>3125</v>
      </c>
      <c r="G2005" s="46" t="s">
        <v>3164</v>
      </c>
      <c r="H2005" s="48">
        <v>5</v>
      </c>
      <c r="I2005" s="49" t="s">
        <v>5604</v>
      </c>
      <c r="J2005" s="68">
        <v>0.1</v>
      </c>
      <c r="K2005" s="49" t="s">
        <v>5604</v>
      </c>
      <c r="L2005" s="81"/>
      <c r="M2005" s="49">
        <v>42.09</v>
      </c>
      <c r="N2005" s="292">
        <v>8.41843</v>
      </c>
      <c r="O2005" s="50" t="s">
        <v>3165</v>
      </c>
    </row>
    <row r="2006" spans="1:15" s="4" customFormat="1" ht="31.5">
      <c r="A2006" s="43">
        <v>643</v>
      </c>
      <c r="B2006" s="45" t="s">
        <v>3363</v>
      </c>
      <c r="C2006" s="55" t="s">
        <v>2718</v>
      </c>
      <c r="D2006" s="46" t="s">
        <v>3296</v>
      </c>
      <c r="E2006" s="46" t="s">
        <v>3295</v>
      </c>
      <c r="F2006" s="47" t="s">
        <v>3125</v>
      </c>
      <c r="G2006" s="46" t="s">
        <v>3166</v>
      </c>
      <c r="H2006" s="48">
        <v>1</v>
      </c>
      <c r="I2006" s="49" t="s">
        <v>5604</v>
      </c>
      <c r="J2006" s="68">
        <v>0.1</v>
      </c>
      <c r="K2006" s="49" t="s">
        <v>5604</v>
      </c>
      <c r="L2006" s="81"/>
      <c r="M2006" s="49">
        <v>28.06</v>
      </c>
      <c r="N2006" s="292">
        <v>28.06</v>
      </c>
      <c r="O2006" s="50" t="s">
        <v>3165</v>
      </c>
    </row>
    <row r="2007" spans="1:15" s="4" customFormat="1" ht="15.75">
      <c r="A2007" s="43">
        <v>573</v>
      </c>
      <c r="B2007" s="45" t="s">
        <v>1671</v>
      </c>
      <c r="C2007" s="45" t="s">
        <v>3020</v>
      </c>
      <c r="D2007" s="46" t="s">
        <v>1672</v>
      </c>
      <c r="E2007" s="46" t="s">
        <v>3595</v>
      </c>
      <c r="F2007" s="46" t="s">
        <v>3125</v>
      </c>
      <c r="G2007" s="47" t="s">
        <v>1996</v>
      </c>
      <c r="H2007" s="48">
        <v>20</v>
      </c>
      <c r="I2007" s="49">
        <v>4.6</v>
      </c>
      <c r="J2007" s="68">
        <v>0.1</v>
      </c>
      <c r="K2007" s="58">
        <f aca="true" t="shared" si="140" ref="K2007:K2019">SUM(I2007*100)/110</f>
        <v>4.181818181818182</v>
      </c>
      <c r="L2007" s="81">
        <v>0.61735</v>
      </c>
      <c r="M2007" s="49">
        <f aca="true" t="shared" si="141" ref="M2007:M2019">SUM(K2007-(K2007*L2007))</f>
        <v>1.6001727272727275</v>
      </c>
      <c r="N2007" s="51">
        <f aca="true" t="shared" si="142" ref="N2007:N2019">(M2007/H2007)</f>
        <v>0.08000863636363638</v>
      </c>
      <c r="O2007" s="50" t="s">
        <v>4472</v>
      </c>
    </row>
    <row r="2008" spans="1:15" s="4" customFormat="1" ht="15.75">
      <c r="A2008" s="43">
        <v>569</v>
      </c>
      <c r="B2008" s="45" t="s">
        <v>4340</v>
      </c>
      <c r="C2008" s="45" t="s">
        <v>3018</v>
      </c>
      <c r="D2008" s="46" t="s">
        <v>3331</v>
      </c>
      <c r="E2008" s="46" t="s">
        <v>2962</v>
      </c>
      <c r="F2008" s="46" t="s">
        <v>3125</v>
      </c>
      <c r="G2008" s="47" t="s">
        <v>1984</v>
      </c>
      <c r="H2008" s="48">
        <v>20</v>
      </c>
      <c r="I2008" s="49">
        <v>17.64</v>
      </c>
      <c r="J2008" s="68">
        <v>0.1</v>
      </c>
      <c r="K2008" s="58">
        <f t="shared" si="140"/>
        <v>16.036363636363635</v>
      </c>
      <c r="L2008" s="81">
        <v>0.58584</v>
      </c>
      <c r="M2008" s="49">
        <v>6.64</v>
      </c>
      <c r="N2008" s="51">
        <f t="shared" si="142"/>
        <v>0.33199999999999996</v>
      </c>
      <c r="O2008" s="50" t="s">
        <v>4472</v>
      </c>
    </row>
    <row r="2009" spans="1:15" s="4" customFormat="1" ht="31.5">
      <c r="A2009" s="43">
        <v>572</v>
      </c>
      <c r="B2009" s="45" t="s">
        <v>4340</v>
      </c>
      <c r="C2009" s="45" t="s">
        <v>3019</v>
      </c>
      <c r="D2009" s="46" t="s">
        <v>3331</v>
      </c>
      <c r="E2009" s="46" t="s">
        <v>3567</v>
      </c>
      <c r="F2009" s="46" t="s">
        <v>3125</v>
      </c>
      <c r="G2009" s="47" t="s">
        <v>1995</v>
      </c>
      <c r="H2009" s="48">
        <v>1</v>
      </c>
      <c r="I2009" s="49">
        <v>4.85</v>
      </c>
      <c r="J2009" s="68">
        <v>0.1</v>
      </c>
      <c r="K2009" s="58">
        <f t="shared" si="140"/>
        <v>4.409090909090908</v>
      </c>
      <c r="L2009" s="81">
        <v>0.50001</v>
      </c>
      <c r="M2009" s="49">
        <f t="shared" si="141"/>
        <v>2.2045013636363633</v>
      </c>
      <c r="N2009" s="58">
        <f t="shared" si="142"/>
        <v>2.2045013636363633</v>
      </c>
      <c r="O2009" s="50" t="s">
        <v>4472</v>
      </c>
    </row>
    <row r="2010" spans="1:15" s="4" customFormat="1" ht="15.75">
      <c r="A2010" s="43">
        <v>772</v>
      </c>
      <c r="B2010" s="45" t="s">
        <v>4056</v>
      </c>
      <c r="C2010" s="55" t="s">
        <v>5120</v>
      </c>
      <c r="D2010" s="46" t="s">
        <v>4057</v>
      </c>
      <c r="E2010" s="46" t="s">
        <v>4058</v>
      </c>
      <c r="F2010" s="47" t="s">
        <v>3125</v>
      </c>
      <c r="G2010" s="46" t="s">
        <v>5121</v>
      </c>
      <c r="H2010" s="48">
        <v>40</v>
      </c>
      <c r="I2010" s="49">
        <v>2.17</v>
      </c>
      <c r="J2010" s="68">
        <v>0.1</v>
      </c>
      <c r="K2010" s="49">
        <f t="shared" si="140"/>
        <v>1.9727272727272727</v>
      </c>
      <c r="L2010" s="81">
        <v>0.50314</v>
      </c>
      <c r="M2010" s="49">
        <f t="shared" si="141"/>
        <v>0.9801692727272726</v>
      </c>
      <c r="N2010" s="51">
        <f t="shared" si="142"/>
        <v>0.024504231818181815</v>
      </c>
      <c r="O2010" s="50" t="s">
        <v>4472</v>
      </c>
    </row>
    <row r="2011" spans="1:15" s="4" customFormat="1" ht="31.5">
      <c r="A2011" s="43">
        <v>773</v>
      </c>
      <c r="B2011" s="45" t="s">
        <v>4056</v>
      </c>
      <c r="C2011" s="55" t="s">
        <v>5122</v>
      </c>
      <c r="D2011" s="46" t="s">
        <v>4057</v>
      </c>
      <c r="E2011" s="46" t="s">
        <v>3267</v>
      </c>
      <c r="F2011" s="47" t="s">
        <v>3125</v>
      </c>
      <c r="G2011" s="46" t="s">
        <v>5123</v>
      </c>
      <c r="H2011" s="48">
        <v>1</v>
      </c>
      <c r="I2011" s="49">
        <v>1.4999</v>
      </c>
      <c r="J2011" s="68">
        <v>0.1</v>
      </c>
      <c r="K2011" s="49">
        <f t="shared" si="140"/>
        <v>1.3635454545454546</v>
      </c>
      <c r="L2011" s="81">
        <v>0.50033</v>
      </c>
      <c r="M2011" s="49">
        <f t="shared" si="141"/>
        <v>0.6813227572727273</v>
      </c>
      <c r="N2011" s="58">
        <f t="shared" si="142"/>
        <v>0.6813227572727273</v>
      </c>
      <c r="O2011" s="50" t="s">
        <v>4472</v>
      </c>
    </row>
    <row r="2012" spans="1:15" s="4" customFormat="1" ht="15.75">
      <c r="A2012" s="43">
        <v>1138</v>
      </c>
      <c r="B2012" s="45" t="s">
        <v>3648</v>
      </c>
      <c r="C2012" s="55" t="s">
        <v>3813</v>
      </c>
      <c r="D2012" s="46" t="s">
        <v>3649</v>
      </c>
      <c r="E2012" s="46" t="s">
        <v>2316</v>
      </c>
      <c r="F2012" s="47" t="s">
        <v>3125</v>
      </c>
      <c r="G2012" s="46" t="s">
        <v>112</v>
      </c>
      <c r="H2012" s="43">
        <v>1</v>
      </c>
      <c r="I2012" s="49">
        <v>128.26</v>
      </c>
      <c r="J2012" s="68">
        <v>0.1</v>
      </c>
      <c r="K2012" s="49">
        <f t="shared" si="140"/>
        <v>116.6</v>
      </c>
      <c r="L2012" s="81">
        <v>0.90711</v>
      </c>
      <c r="M2012" s="49">
        <f t="shared" si="141"/>
        <v>10.830973999999998</v>
      </c>
      <c r="N2012" s="293">
        <v>10.82989</v>
      </c>
      <c r="O2012" s="50" t="s">
        <v>1771</v>
      </c>
    </row>
    <row r="2013" spans="1:15" s="4" customFormat="1" ht="15.75">
      <c r="A2013" s="43">
        <v>1191</v>
      </c>
      <c r="B2013" s="44" t="s">
        <v>2177</v>
      </c>
      <c r="C2013" s="55" t="s">
        <v>4778</v>
      </c>
      <c r="D2013" s="46" t="s">
        <v>2178</v>
      </c>
      <c r="E2013" s="46" t="s">
        <v>4954</v>
      </c>
      <c r="F2013" s="46" t="s">
        <v>3125</v>
      </c>
      <c r="G2013" s="46" t="s">
        <v>4780</v>
      </c>
      <c r="H2013" s="43">
        <v>6</v>
      </c>
      <c r="I2013" s="49">
        <v>10.35</v>
      </c>
      <c r="J2013" s="68">
        <v>0.1</v>
      </c>
      <c r="K2013" s="49">
        <f>SUM(I2013*100)/110</f>
        <v>9.409090909090908</v>
      </c>
      <c r="L2013" s="69">
        <v>0.92347</v>
      </c>
      <c r="M2013" s="49">
        <f>SUM(K2013-(K2013*L2013))</f>
        <v>0.7200777272727272</v>
      </c>
      <c r="N2013" s="51">
        <f>(M2013/H2013)</f>
        <v>0.12001295454545453</v>
      </c>
      <c r="O2013" s="50" t="s">
        <v>1773</v>
      </c>
    </row>
    <row r="2014" spans="1:15" s="4" customFormat="1" ht="15.75">
      <c r="A2014" s="43">
        <v>1192</v>
      </c>
      <c r="B2014" s="44" t="s">
        <v>2177</v>
      </c>
      <c r="C2014" s="55" t="s">
        <v>4779</v>
      </c>
      <c r="D2014" s="46" t="s">
        <v>2178</v>
      </c>
      <c r="E2014" s="46" t="s">
        <v>2179</v>
      </c>
      <c r="F2014" s="46" t="s">
        <v>3125</v>
      </c>
      <c r="G2014" s="46" t="s">
        <v>4781</v>
      </c>
      <c r="H2014" s="43">
        <v>20</v>
      </c>
      <c r="I2014" s="49">
        <v>9.4</v>
      </c>
      <c r="J2014" s="68">
        <v>0.1</v>
      </c>
      <c r="K2014" s="49">
        <f t="shared" si="140"/>
        <v>8.545454545454545</v>
      </c>
      <c r="L2014" s="69">
        <v>0.92978</v>
      </c>
      <c r="M2014" s="49">
        <f t="shared" si="141"/>
        <v>0.6000618181818176</v>
      </c>
      <c r="N2014" s="51">
        <f t="shared" si="142"/>
        <v>0.03000309090909088</v>
      </c>
      <c r="O2014" s="50" t="s">
        <v>1773</v>
      </c>
    </row>
    <row r="2015" spans="1:15" s="4" customFormat="1" ht="15.75">
      <c r="A2015" s="43">
        <v>803</v>
      </c>
      <c r="B2015" s="44" t="s">
        <v>2914</v>
      </c>
      <c r="C2015" s="45" t="s">
        <v>2069</v>
      </c>
      <c r="D2015" s="46" t="s">
        <v>2915</v>
      </c>
      <c r="E2015" s="46" t="s">
        <v>538</v>
      </c>
      <c r="F2015" s="47" t="s">
        <v>3125</v>
      </c>
      <c r="G2015" s="43" t="s">
        <v>2071</v>
      </c>
      <c r="H2015" s="48">
        <v>5</v>
      </c>
      <c r="I2015" s="49">
        <v>5.3</v>
      </c>
      <c r="J2015" s="68">
        <v>0.1</v>
      </c>
      <c r="K2015" s="49">
        <f t="shared" si="140"/>
        <v>4.818181818181818</v>
      </c>
      <c r="L2015" s="69">
        <v>0.74054</v>
      </c>
      <c r="M2015" s="49">
        <f t="shared" si="141"/>
        <v>1.2501254545454548</v>
      </c>
      <c r="N2015" s="51">
        <f t="shared" si="142"/>
        <v>0.250025090909091</v>
      </c>
      <c r="O2015" s="50" t="s">
        <v>1773</v>
      </c>
    </row>
    <row r="2016" spans="1:15" s="4" customFormat="1" ht="15.75">
      <c r="A2016" s="43">
        <v>804</v>
      </c>
      <c r="B2016" s="44" t="s">
        <v>2914</v>
      </c>
      <c r="C2016" s="45" t="s">
        <v>2070</v>
      </c>
      <c r="D2016" s="46" t="s">
        <v>2915</v>
      </c>
      <c r="E2016" s="46" t="s">
        <v>4998</v>
      </c>
      <c r="F2016" s="47" t="s">
        <v>3125</v>
      </c>
      <c r="G2016" s="43" t="s">
        <v>2072</v>
      </c>
      <c r="H2016" s="43">
        <v>1</v>
      </c>
      <c r="I2016" s="49">
        <v>5.2995</v>
      </c>
      <c r="J2016" s="68">
        <v>0.1</v>
      </c>
      <c r="K2016" s="49">
        <f t="shared" si="140"/>
        <v>4.817727272727273</v>
      </c>
      <c r="L2016" s="69">
        <v>0.53774</v>
      </c>
      <c r="M2016" s="49">
        <f t="shared" si="141"/>
        <v>2.2270426090909092</v>
      </c>
      <c r="N2016" s="58">
        <f t="shared" si="142"/>
        <v>2.2270426090909092</v>
      </c>
      <c r="O2016" s="50" t="s">
        <v>1773</v>
      </c>
    </row>
    <row r="2017" spans="1:15" s="4" customFormat="1" ht="31.5">
      <c r="A2017" s="43">
        <v>698</v>
      </c>
      <c r="B2017" s="44" t="s">
        <v>2215</v>
      </c>
      <c r="C2017" s="55" t="s">
        <v>5217</v>
      </c>
      <c r="D2017" s="46" t="s">
        <v>2216</v>
      </c>
      <c r="E2017" s="46" t="s">
        <v>2218</v>
      </c>
      <c r="F2017" s="46" t="s">
        <v>3125</v>
      </c>
      <c r="G2017" s="47" t="s">
        <v>5218</v>
      </c>
      <c r="H2017" s="43">
        <v>6</v>
      </c>
      <c r="I2017" s="49">
        <v>3.609</v>
      </c>
      <c r="J2017" s="68">
        <v>0.1</v>
      </c>
      <c r="K2017" s="49">
        <f t="shared" si="140"/>
        <v>3.2809090909090908</v>
      </c>
      <c r="L2017" s="69">
        <v>0.7592</v>
      </c>
      <c r="M2017" s="49">
        <f t="shared" si="141"/>
        <v>0.7900429090909089</v>
      </c>
      <c r="N2017" s="54">
        <f t="shared" si="142"/>
        <v>0.13167381818181814</v>
      </c>
      <c r="O2017" s="50" t="s">
        <v>4472</v>
      </c>
    </row>
    <row r="2018" spans="1:15" s="4" customFormat="1" ht="15.75">
      <c r="A2018" s="43">
        <v>827</v>
      </c>
      <c r="B2018" s="55" t="s">
        <v>5585</v>
      </c>
      <c r="C2018" s="55" t="s">
        <v>2073</v>
      </c>
      <c r="D2018" s="46" t="s">
        <v>5586</v>
      </c>
      <c r="E2018" s="46" t="s">
        <v>5690</v>
      </c>
      <c r="F2018" s="47" t="s">
        <v>3125</v>
      </c>
      <c r="G2018" s="46" t="s">
        <v>4911</v>
      </c>
      <c r="H2018" s="43">
        <v>24</v>
      </c>
      <c r="I2018" s="49">
        <v>5.81</v>
      </c>
      <c r="J2018" s="68">
        <v>0.1</v>
      </c>
      <c r="K2018" s="49">
        <f t="shared" si="140"/>
        <v>5.281818181818182</v>
      </c>
      <c r="L2018" s="69">
        <v>0.765401</v>
      </c>
      <c r="M2018" s="49">
        <v>1.24</v>
      </c>
      <c r="N2018" s="54">
        <v>0.0516</v>
      </c>
      <c r="O2018" s="50" t="s">
        <v>1773</v>
      </c>
    </row>
    <row r="2019" spans="1:15" s="4" customFormat="1" ht="15.75">
      <c r="A2019" s="43">
        <v>828</v>
      </c>
      <c r="B2019" s="55" t="s">
        <v>5585</v>
      </c>
      <c r="C2019" s="55" t="s">
        <v>2074</v>
      </c>
      <c r="D2019" s="46" t="s">
        <v>5586</v>
      </c>
      <c r="E2019" s="46" t="s">
        <v>5587</v>
      </c>
      <c r="F2019" s="47" t="s">
        <v>3125</v>
      </c>
      <c r="G2019" s="46" t="s">
        <v>4912</v>
      </c>
      <c r="H2019" s="43">
        <v>1</v>
      </c>
      <c r="I2019" s="49">
        <v>3.37</v>
      </c>
      <c r="J2019" s="68">
        <v>0.1</v>
      </c>
      <c r="K2019" s="49">
        <f t="shared" si="140"/>
        <v>3.0636363636363635</v>
      </c>
      <c r="L2019" s="69">
        <v>0.633</v>
      </c>
      <c r="M2019" s="49">
        <f t="shared" si="141"/>
        <v>1.1243545454545454</v>
      </c>
      <c r="N2019" s="58">
        <f t="shared" si="142"/>
        <v>1.1243545454545454</v>
      </c>
      <c r="O2019" s="50" t="s">
        <v>1773</v>
      </c>
    </row>
    <row r="2020" spans="1:15" s="4" customFormat="1" ht="31.5">
      <c r="A2020" s="43">
        <v>299</v>
      </c>
      <c r="B2020" s="45" t="s">
        <v>3895</v>
      </c>
      <c r="C2020" s="55" t="s">
        <v>5682</v>
      </c>
      <c r="D2020" s="46" t="s">
        <v>3896</v>
      </c>
      <c r="E2020" s="46" t="s">
        <v>4686</v>
      </c>
      <c r="F2020" s="46" t="s">
        <v>3125</v>
      </c>
      <c r="G2020" s="47" t="s">
        <v>5683</v>
      </c>
      <c r="H2020" s="43">
        <v>28</v>
      </c>
      <c r="I2020" s="49" t="s">
        <v>5604</v>
      </c>
      <c r="J2020" s="68">
        <v>0.1</v>
      </c>
      <c r="K2020" s="49" t="s">
        <v>5604</v>
      </c>
      <c r="L2020" s="81"/>
      <c r="M2020" s="49">
        <v>33.84</v>
      </c>
      <c r="N2020" s="292">
        <v>1.20867</v>
      </c>
      <c r="O2020" s="50" t="s">
        <v>4472</v>
      </c>
    </row>
    <row r="2021" spans="1:15" s="4" customFormat="1" ht="15.75">
      <c r="A2021" s="43">
        <v>1079</v>
      </c>
      <c r="B2021" s="44" t="s">
        <v>3870</v>
      </c>
      <c r="C2021" s="55" t="s">
        <v>3789</v>
      </c>
      <c r="D2021" s="46" t="s">
        <v>3871</v>
      </c>
      <c r="E2021" s="46" t="s">
        <v>4332</v>
      </c>
      <c r="F2021" s="46" t="s">
        <v>3125</v>
      </c>
      <c r="G2021" s="46" t="s">
        <v>4272</v>
      </c>
      <c r="H2021" s="64">
        <v>8</v>
      </c>
      <c r="I2021" s="49">
        <v>3.724</v>
      </c>
      <c r="J2021" s="68">
        <v>0.1</v>
      </c>
      <c r="K2021" s="49">
        <f>SUM(I2021*100)/110</f>
        <v>3.3854545454545457</v>
      </c>
      <c r="L2021" s="81">
        <v>0.50987</v>
      </c>
      <c r="M2021" s="58">
        <v>1.66</v>
      </c>
      <c r="N2021" s="292">
        <v>0.20717</v>
      </c>
      <c r="O2021" s="50" t="s">
        <v>4472</v>
      </c>
    </row>
    <row r="2022" spans="1:15" s="4" customFormat="1" ht="15.75">
      <c r="A2022" s="43">
        <v>1080</v>
      </c>
      <c r="B2022" s="44" t="s">
        <v>3870</v>
      </c>
      <c r="C2022" s="55" t="s">
        <v>3790</v>
      </c>
      <c r="D2022" s="46" t="s">
        <v>3871</v>
      </c>
      <c r="E2022" s="46" t="s">
        <v>3872</v>
      </c>
      <c r="F2022" s="46" t="s">
        <v>3125</v>
      </c>
      <c r="G2022" s="46" t="s">
        <v>4273</v>
      </c>
      <c r="H2022" s="64">
        <v>8</v>
      </c>
      <c r="I2022" s="49">
        <v>5.85</v>
      </c>
      <c r="J2022" s="68">
        <v>0.1</v>
      </c>
      <c r="K2022" s="49">
        <f>SUM(I2022*100)/110</f>
        <v>5.318181818181818</v>
      </c>
      <c r="L2022" s="81">
        <v>0.51106</v>
      </c>
      <c r="M2022" s="58">
        <f>SUM(K2022-(K2022*L2022))</f>
        <v>2.6002718181818185</v>
      </c>
      <c r="N2022" s="51">
        <f>(M2022/H2022)</f>
        <v>0.3250339772727273</v>
      </c>
      <c r="O2022" s="50" t="s">
        <v>4472</v>
      </c>
    </row>
    <row r="2023" spans="1:15" s="4" customFormat="1" ht="15.75">
      <c r="A2023" s="43">
        <v>1081</v>
      </c>
      <c r="B2023" s="44" t="s">
        <v>3870</v>
      </c>
      <c r="C2023" s="55" t="s">
        <v>3791</v>
      </c>
      <c r="D2023" s="46" t="s">
        <v>3871</v>
      </c>
      <c r="E2023" s="46" t="s">
        <v>3873</v>
      </c>
      <c r="F2023" s="46" t="s">
        <v>3125</v>
      </c>
      <c r="G2023" s="46" t="s">
        <v>4274</v>
      </c>
      <c r="H2023" s="64">
        <v>1</v>
      </c>
      <c r="I2023" s="49">
        <v>9.28</v>
      </c>
      <c r="J2023" s="68">
        <v>0.1</v>
      </c>
      <c r="K2023" s="49">
        <f>SUM(I2023*100)/110</f>
        <v>8.436363636363636</v>
      </c>
      <c r="L2023" s="69">
        <v>0.5</v>
      </c>
      <c r="M2023" s="58">
        <f>SUM(K2023-(K2023*L2023))</f>
        <v>4.218181818181818</v>
      </c>
      <c r="N2023" s="292">
        <v>4.21574</v>
      </c>
      <c r="O2023" s="50" t="s">
        <v>4472</v>
      </c>
    </row>
    <row r="2024" spans="1:15" s="4" customFormat="1" ht="31.5">
      <c r="A2024" s="43">
        <v>1082</v>
      </c>
      <c r="B2024" s="44" t="s">
        <v>3870</v>
      </c>
      <c r="C2024" s="55" t="s">
        <v>3792</v>
      </c>
      <c r="D2024" s="46" t="s">
        <v>3871</v>
      </c>
      <c r="E2024" s="46" t="s">
        <v>5795</v>
      </c>
      <c r="F2024" s="46" t="s">
        <v>3125</v>
      </c>
      <c r="G2024" s="46" t="s">
        <v>5619</v>
      </c>
      <c r="H2024" s="64">
        <v>1</v>
      </c>
      <c r="I2024" s="49">
        <v>2.8</v>
      </c>
      <c r="J2024" s="68">
        <v>0.1</v>
      </c>
      <c r="K2024" s="49">
        <f>SUM(I2024*100)/110</f>
        <v>2.5454545454545454</v>
      </c>
      <c r="L2024" s="69">
        <v>0.50001</v>
      </c>
      <c r="M2024" s="58">
        <f>SUM(K2024-(K2024*L2024))</f>
        <v>1.2727018181818184</v>
      </c>
      <c r="N2024" s="58">
        <f>(M2024/H2024)</f>
        <v>1.2727018181818184</v>
      </c>
      <c r="O2024" s="50" t="s">
        <v>4472</v>
      </c>
    </row>
    <row r="2025" spans="1:15" s="4" customFormat="1" ht="31.5">
      <c r="A2025" s="43">
        <v>1078</v>
      </c>
      <c r="B2025" s="44" t="s">
        <v>3874</v>
      </c>
      <c r="C2025" s="55" t="s">
        <v>3788</v>
      </c>
      <c r="D2025" s="46" t="s">
        <v>3875</v>
      </c>
      <c r="E2025" s="46" t="s">
        <v>5346</v>
      </c>
      <c r="F2025" s="46" t="s">
        <v>3125</v>
      </c>
      <c r="G2025" s="46" t="s">
        <v>4271</v>
      </c>
      <c r="H2025" s="64">
        <v>1</v>
      </c>
      <c r="I2025" s="49">
        <v>6.32</v>
      </c>
      <c r="J2025" s="68">
        <v>0.1</v>
      </c>
      <c r="K2025" s="49">
        <f>SUM(I2025*100)/110</f>
        <v>5.745454545454545</v>
      </c>
      <c r="L2025" s="69">
        <v>0.5341</v>
      </c>
      <c r="M2025" s="58">
        <f>SUM(K2025-(K2025*L2025))</f>
        <v>2.6768072727272725</v>
      </c>
      <c r="N2025" s="58">
        <f>(M2025/H2025)</f>
        <v>2.6768072727272725</v>
      </c>
      <c r="O2025" s="50" t="s">
        <v>1773</v>
      </c>
    </row>
    <row r="2026" spans="1:15" s="4" customFormat="1" ht="15.75">
      <c r="A2026" s="43">
        <v>1085</v>
      </c>
      <c r="B2026" s="44" t="s">
        <v>4030</v>
      </c>
      <c r="C2026" s="55" t="s">
        <v>5620</v>
      </c>
      <c r="D2026" s="46" t="s">
        <v>3418</v>
      </c>
      <c r="E2026" s="46" t="s">
        <v>4204</v>
      </c>
      <c r="F2026" s="46" t="s">
        <v>3125</v>
      </c>
      <c r="G2026" s="43" t="s">
        <v>5621</v>
      </c>
      <c r="H2026" s="43">
        <v>56</v>
      </c>
      <c r="I2026" s="43" t="s">
        <v>5604</v>
      </c>
      <c r="J2026" s="68">
        <v>0.1</v>
      </c>
      <c r="K2026" s="43" t="s">
        <v>5604</v>
      </c>
      <c r="L2026" s="43"/>
      <c r="M2026" s="49">
        <v>200.6</v>
      </c>
      <c r="N2026" s="54">
        <v>3.58214</v>
      </c>
      <c r="O2026" s="50" t="s">
        <v>1771</v>
      </c>
    </row>
    <row r="2027" spans="1:15" s="4" customFormat="1" ht="31.5">
      <c r="A2027" s="43">
        <v>1183</v>
      </c>
      <c r="B2027" s="44" t="s">
        <v>5055</v>
      </c>
      <c r="C2027" s="55" t="s">
        <v>3315</v>
      </c>
      <c r="D2027" s="46" t="s">
        <v>5056</v>
      </c>
      <c r="E2027" s="46" t="s">
        <v>3600</v>
      </c>
      <c r="F2027" s="46" t="s">
        <v>3125</v>
      </c>
      <c r="G2027" s="93" t="s">
        <v>3317</v>
      </c>
      <c r="H2027" s="43">
        <v>10</v>
      </c>
      <c r="I2027" s="49">
        <v>4.13</v>
      </c>
      <c r="J2027" s="68">
        <v>0.1</v>
      </c>
      <c r="K2027" s="49">
        <f>SUM(I2027*100)/110</f>
        <v>3.7545454545454544</v>
      </c>
      <c r="L2027" s="69">
        <v>0.55009</v>
      </c>
      <c r="M2027" s="49">
        <f>SUM(K2027-(K2027*L2027))</f>
        <v>1.6892075454545457</v>
      </c>
      <c r="N2027" s="51">
        <f>(M2027/H2027)</f>
        <v>0.16892075454545458</v>
      </c>
      <c r="O2027" s="50" t="s">
        <v>4472</v>
      </c>
    </row>
    <row r="2028" spans="1:15" s="4" customFormat="1" ht="15.75">
      <c r="A2028" s="43">
        <v>1184</v>
      </c>
      <c r="B2028" s="44" t="s">
        <v>5055</v>
      </c>
      <c r="C2028" s="55" t="s">
        <v>3316</v>
      </c>
      <c r="D2028" s="46" t="s">
        <v>5056</v>
      </c>
      <c r="E2028" s="46" t="s">
        <v>4692</v>
      </c>
      <c r="F2028" s="46" t="s">
        <v>3125</v>
      </c>
      <c r="G2028" s="93" t="s">
        <v>3318</v>
      </c>
      <c r="H2028" s="43">
        <v>20</v>
      </c>
      <c r="I2028" s="49">
        <v>7.24</v>
      </c>
      <c r="J2028" s="68">
        <v>0.1</v>
      </c>
      <c r="K2028" s="49">
        <f>SUM(I2028*100)/110</f>
        <v>6.581818181818182</v>
      </c>
      <c r="L2028" s="69">
        <v>0.608593</v>
      </c>
      <c r="M2028" s="49">
        <f>SUM(K2028-(K2028*L2028))</f>
        <v>2.576169709090909</v>
      </c>
      <c r="N2028" s="54">
        <v>0.1288</v>
      </c>
      <c r="O2028" s="50" t="s">
        <v>1773</v>
      </c>
    </row>
    <row r="2029" spans="1:15" s="4" customFormat="1" ht="31.5">
      <c r="A2029" s="43">
        <v>1279</v>
      </c>
      <c r="B2029" s="44" t="s">
        <v>3141</v>
      </c>
      <c r="C2029" s="45" t="s">
        <v>4782</v>
      </c>
      <c r="D2029" s="46" t="s">
        <v>3142</v>
      </c>
      <c r="E2029" s="46" t="s">
        <v>5690</v>
      </c>
      <c r="F2029" s="47" t="s">
        <v>3125</v>
      </c>
      <c r="G2029" s="93" t="s">
        <v>4783</v>
      </c>
      <c r="H2029" s="48">
        <v>30</v>
      </c>
      <c r="I2029" s="49">
        <v>16.8</v>
      </c>
      <c r="J2029" s="68">
        <v>0.1</v>
      </c>
      <c r="K2029" s="49">
        <f>SUM(I2029*100)/110</f>
        <v>15.272727272727273</v>
      </c>
      <c r="L2029" s="69">
        <v>0.91434</v>
      </c>
      <c r="M2029" s="58">
        <f>SUM(K2029-(K2029*L2029))</f>
        <v>1.3082618181818173</v>
      </c>
      <c r="N2029" s="51">
        <f>(M2029/H2029)</f>
        <v>0.043608727272727243</v>
      </c>
      <c r="O2029" s="50" t="s">
        <v>1773</v>
      </c>
    </row>
    <row r="2030" spans="1:15" s="4" customFormat="1" ht="15.75">
      <c r="A2030" s="43">
        <v>200</v>
      </c>
      <c r="B2030" s="44" t="s">
        <v>5393</v>
      </c>
      <c r="C2030" s="55" t="s">
        <v>4046</v>
      </c>
      <c r="D2030" s="46" t="s">
        <v>4311</v>
      </c>
      <c r="E2030" s="46" t="s">
        <v>4312</v>
      </c>
      <c r="F2030" s="46" t="s">
        <v>3125</v>
      </c>
      <c r="G2030" s="72" t="s">
        <v>4047</v>
      </c>
      <c r="H2030" s="43">
        <v>1</v>
      </c>
      <c r="I2030" s="49">
        <v>323.47</v>
      </c>
      <c r="J2030" s="68">
        <v>0.1</v>
      </c>
      <c r="K2030" s="49">
        <f>SUM(I2030*100)/110</f>
        <v>294.0636363636364</v>
      </c>
      <c r="L2030" s="69">
        <v>0.5</v>
      </c>
      <c r="M2030" s="58">
        <f>SUM(K2030-(K2030*L2030))</f>
        <v>147.0318181818182</v>
      </c>
      <c r="N2030" s="54">
        <v>147.03075</v>
      </c>
      <c r="O2030" s="50" t="s">
        <v>4472</v>
      </c>
    </row>
    <row r="2031" spans="1:15" s="4" customFormat="1" ht="15.75">
      <c r="A2031" s="43">
        <v>1169</v>
      </c>
      <c r="B2031" s="44" t="s">
        <v>689</v>
      </c>
      <c r="C2031" s="55" t="s">
        <v>3313</v>
      </c>
      <c r="D2031" s="46" t="s">
        <v>690</v>
      </c>
      <c r="E2031" s="46" t="s">
        <v>5162</v>
      </c>
      <c r="F2031" s="46" t="s">
        <v>3125</v>
      </c>
      <c r="G2031" s="46" t="s">
        <v>3314</v>
      </c>
      <c r="H2031" s="43">
        <v>1</v>
      </c>
      <c r="I2031" s="49">
        <v>41.61</v>
      </c>
      <c r="J2031" s="68">
        <v>0.1</v>
      </c>
      <c r="K2031" s="49">
        <f>SUM(I2031*100)/110</f>
        <v>37.82727272727273</v>
      </c>
      <c r="L2031" s="69">
        <v>0.57054</v>
      </c>
      <c r="M2031" s="49">
        <f>SUM(K2031-(K2031*L2031))</f>
        <v>16.245300545454544</v>
      </c>
      <c r="N2031" s="292">
        <v>16.24368</v>
      </c>
      <c r="O2031" s="50" t="s">
        <v>4472</v>
      </c>
    </row>
    <row r="2032" spans="1:15" s="4" customFormat="1" ht="15.75">
      <c r="A2032" s="43">
        <v>733</v>
      </c>
      <c r="B2032" s="44" t="s">
        <v>3536</v>
      </c>
      <c r="C2032" s="55" t="s">
        <v>1975</v>
      </c>
      <c r="D2032" s="46" t="s">
        <v>3537</v>
      </c>
      <c r="E2032" s="46" t="s">
        <v>2962</v>
      </c>
      <c r="F2032" s="46" t="s">
        <v>3125</v>
      </c>
      <c r="G2032" s="47" t="s">
        <v>5077</v>
      </c>
      <c r="H2032" s="48">
        <v>5</v>
      </c>
      <c r="I2032" s="49" t="s">
        <v>5604</v>
      </c>
      <c r="J2032" s="68">
        <v>0.1</v>
      </c>
      <c r="K2032" s="49" t="s">
        <v>5604</v>
      </c>
      <c r="L2032" s="81"/>
      <c r="M2032" s="49">
        <v>8.79</v>
      </c>
      <c r="N2032" s="292">
        <v>1.75734</v>
      </c>
      <c r="O2032" s="50" t="s">
        <v>4472</v>
      </c>
    </row>
    <row r="2033" spans="1:15" s="4" customFormat="1" ht="15.75">
      <c r="A2033" s="43">
        <v>414</v>
      </c>
      <c r="B2033" s="44" t="s">
        <v>4220</v>
      </c>
      <c r="C2033" s="55" t="s">
        <v>3371</v>
      </c>
      <c r="D2033" s="46" t="s">
        <v>4221</v>
      </c>
      <c r="E2033" s="46" t="s">
        <v>4566</v>
      </c>
      <c r="F2033" s="46" t="s">
        <v>3125</v>
      </c>
      <c r="G2033" s="47" t="s">
        <v>3011</v>
      </c>
      <c r="H2033" s="48">
        <v>1</v>
      </c>
      <c r="I2033" s="49" t="s">
        <v>5604</v>
      </c>
      <c r="J2033" s="68">
        <v>0.1</v>
      </c>
      <c r="K2033" s="49" t="s">
        <v>5604</v>
      </c>
      <c r="L2033" s="81"/>
      <c r="M2033" s="49">
        <v>134.51</v>
      </c>
      <c r="N2033" s="49">
        <v>134.51</v>
      </c>
      <c r="O2033" s="50" t="s">
        <v>1771</v>
      </c>
    </row>
    <row r="2034" spans="1:15" s="4" customFormat="1" ht="15.75">
      <c r="A2034" s="43">
        <v>415</v>
      </c>
      <c r="B2034" s="44" t="s">
        <v>4220</v>
      </c>
      <c r="C2034" s="55" t="s">
        <v>3372</v>
      </c>
      <c r="D2034" s="46" t="s">
        <v>4221</v>
      </c>
      <c r="E2034" s="46" t="s">
        <v>4567</v>
      </c>
      <c r="F2034" s="46" t="s">
        <v>3125</v>
      </c>
      <c r="G2034" s="47" t="s">
        <v>3012</v>
      </c>
      <c r="H2034" s="48">
        <v>1</v>
      </c>
      <c r="I2034" s="49" t="s">
        <v>5604</v>
      </c>
      <c r="J2034" s="68">
        <v>0.1</v>
      </c>
      <c r="K2034" s="49" t="s">
        <v>5604</v>
      </c>
      <c r="L2034" s="81"/>
      <c r="M2034" s="49">
        <v>502.28</v>
      </c>
      <c r="N2034" s="49">
        <v>502.28</v>
      </c>
      <c r="O2034" s="50" t="s">
        <v>1771</v>
      </c>
    </row>
    <row r="2035" spans="1:15" s="4" customFormat="1" ht="15.75">
      <c r="A2035" s="43">
        <v>1187</v>
      </c>
      <c r="B2035" s="45" t="s">
        <v>4687</v>
      </c>
      <c r="C2035" s="55" t="s">
        <v>5214</v>
      </c>
      <c r="D2035" s="46" t="s">
        <v>4688</v>
      </c>
      <c r="E2035" s="46" t="s">
        <v>4689</v>
      </c>
      <c r="F2035" s="46" t="s">
        <v>3125</v>
      </c>
      <c r="G2035" s="46" t="s">
        <v>4040</v>
      </c>
      <c r="H2035" s="43">
        <v>30</v>
      </c>
      <c r="I2035" s="49">
        <v>5.11</v>
      </c>
      <c r="J2035" s="68">
        <v>0.1</v>
      </c>
      <c r="K2035" s="49">
        <f aca="true" t="shared" si="143" ref="K2035:K2042">SUM(I2035*100)/110</f>
        <v>4.645454545454546</v>
      </c>
      <c r="L2035" s="69">
        <v>0.99755</v>
      </c>
      <c r="M2035" s="49">
        <v>0.01</v>
      </c>
      <c r="N2035" s="54">
        <f aca="true" t="shared" si="144" ref="N2035:N2041">(M2035/H2035)</f>
        <v>0.0003333333333333333</v>
      </c>
      <c r="O2035" s="50" t="s">
        <v>4472</v>
      </c>
    </row>
    <row r="2036" spans="1:15" s="4" customFormat="1" ht="31.5">
      <c r="A2036" s="43">
        <v>401</v>
      </c>
      <c r="B2036" s="45" t="s">
        <v>3926</v>
      </c>
      <c r="C2036" s="55" t="s">
        <v>2654</v>
      </c>
      <c r="D2036" s="46" t="s">
        <v>3927</v>
      </c>
      <c r="E2036" s="46" t="s">
        <v>3269</v>
      </c>
      <c r="F2036" s="46" t="s">
        <v>3125</v>
      </c>
      <c r="G2036" s="47" t="s">
        <v>2545</v>
      </c>
      <c r="H2036" s="48">
        <v>14</v>
      </c>
      <c r="I2036" s="49">
        <v>8.3544</v>
      </c>
      <c r="J2036" s="68">
        <v>0.1</v>
      </c>
      <c r="K2036" s="49">
        <f>SUM(I2036*100)/110</f>
        <v>7.594909090909091</v>
      </c>
      <c r="L2036" s="69">
        <v>0.90009</v>
      </c>
      <c r="M2036" s="49">
        <v>0.76</v>
      </c>
      <c r="N2036" s="292">
        <v>0.05417</v>
      </c>
      <c r="O2036" s="50" t="s">
        <v>4472</v>
      </c>
    </row>
    <row r="2037" spans="1:15" s="4" customFormat="1" ht="31.5">
      <c r="A2037" s="43">
        <v>403</v>
      </c>
      <c r="B2037" s="45" t="s">
        <v>3926</v>
      </c>
      <c r="C2037" s="55" t="s">
        <v>2655</v>
      </c>
      <c r="D2037" s="46" t="s">
        <v>3927</v>
      </c>
      <c r="E2037" s="46" t="s">
        <v>4528</v>
      </c>
      <c r="F2037" s="46" t="s">
        <v>3125</v>
      </c>
      <c r="G2037" s="47" t="s">
        <v>3370</v>
      </c>
      <c r="H2037" s="48">
        <v>24</v>
      </c>
      <c r="I2037" s="49">
        <v>6.55</v>
      </c>
      <c r="J2037" s="68">
        <v>0.1</v>
      </c>
      <c r="K2037" s="49">
        <f t="shared" si="143"/>
        <v>5.954545454545454</v>
      </c>
      <c r="L2037" s="69">
        <v>0.888</v>
      </c>
      <c r="M2037" s="49">
        <v>0.61</v>
      </c>
      <c r="N2037" s="292">
        <v>0.0253</v>
      </c>
      <c r="O2037" s="50" t="s">
        <v>4472</v>
      </c>
    </row>
    <row r="2038" spans="1:15" s="4" customFormat="1" ht="15.75">
      <c r="A2038" s="43">
        <v>404</v>
      </c>
      <c r="B2038" s="45" t="s">
        <v>3926</v>
      </c>
      <c r="C2038" s="55" t="s">
        <v>2544</v>
      </c>
      <c r="D2038" s="46" t="s">
        <v>3927</v>
      </c>
      <c r="E2038" s="46" t="s">
        <v>4529</v>
      </c>
      <c r="F2038" s="46" t="s">
        <v>3125</v>
      </c>
      <c r="G2038" s="47" t="s">
        <v>88</v>
      </c>
      <c r="H2038" s="48">
        <v>5</v>
      </c>
      <c r="I2038" s="49">
        <v>14</v>
      </c>
      <c r="J2038" s="68">
        <v>0.1</v>
      </c>
      <c r="K2038" s="49">
        <f t="shared" si="143"/>
        <v>12.727272727272727</v>
      </c>
      <c r="L2038" s="69">
        <v>0.9002</v>
      </c>
      <c r="M2038" s="49">
        <f>SUM(K2038-(K2038*L2038))</f>
        <v>1.2701818181818183</v>
      </c>
      <c r="N2038" s="51">
        <f t="shared" si="144"/>
        <v>0.25403636363636367</v>
      </c>
      <c r="O2038" s="50" t="s">
        <v>1773</v>
      </c>
    </row>
    <row r="2039" spans="1:15" s="4" customFormat="1" ht="31.5">
      <c r="A2039" s="43">
        <v>382</v>
      </c>
      <c r="B2039" s="44" t="s">
        <v>2231</v>
      </c>
      <c r="C2039" s="55" t="s">
        <v>2652</v>
      </c>
      <c r="D2039" s="46" t="s">
        <v>3253</v>
      </c>
      <c r="E2039" s="46" t="s">
        <v>4262</v>
      </c>
      <c r="F2039" s="46" t="s">
        <v>3125</v>
      </c>
      <c r="G2039" s="124" t="s">
        <v>2653</v>
      </c>
      <c r="H2039" s="48">
        <v>1</v>
      </c>
      <c r="I2039" s="49">
        <v>5.3</v>
      </c>
      <c r="J2039" s="68">
        <v>0.1</v>
      </c>
      <c r="K2039" s="49">
        <f t="shared" si="143"/>
        <v>4.818181818181818</v>
      </c>
      <c r="L2039" s="81">
        <v>0.717</v>
      </c>
      <c r="M2039" s="49">
        <f>SUM(K2039-(K2039*L2039))</f>
        <v>1.3635454545454548</v>
      </c>
      <c r="N2039" s="58">
        <f t="shared" si="144"/>
        <v>1.3635454545454548</v>
      </c>
      <c r="O2039" s="50" t="s">
        <v>1773</v>
      </c>
    </row>
    <row r="2040" spans="1:15" s="4" customFormat="1" ht="15.75">
      <c r="A2040" s="43">
        <v>980</v>
      </c>
      <c r="B2040" s="45" t="s">
        <v>3596</v>
      </c>
      <c r="C2040" s="45" t="s">
        <v>4919</v>
      </c>
      <c r="D2040" s="46" t="s">
        <v>3597</v>
      </c>
      <c r="E2040" s="46" t="s">
        <v>3598</v>
      </c>
      <c r="F2040" s="46" t="s">
        <v>3125</v>
      </c>
      <c r="G2040" s="46" t="s">
        <v>4922</v>
      </c>
      <c r="H2040" s="48">
        <v>30</v>
      </c>
      <c r="I2040" s="49">
        <v>12.44</v>
      </c>
      <c r="J2040" s="68">
        <v>0.1</v>
      </c>
      <c r="K2040" s="49">
        <f t="shared" si="143"/>
        <v>11.309090909090909</v>
      </c>
      <c r="L2040" s="69">
        <v>0.5379</v>
      </c>
      <c r="M2040" s="58">
        <f>SUM(K2040-(K2040*L2040))</f>
        <v>5.225930909090908</v>
      </c>
      <c r="N2040" s="51">
        <f t="shared" si="144"/>
        <v>0.17419769696969695</v>
      </c>
      <c r="O2040" s="50" t="s">
        <v>1773</v>
      </c>
    </row>
    <row r="2041" spans="1:15" s="4" customFormat="1" ht="15.75">
      <c r="A2041" s="43">
        <v>981</v>
      </c>
      <c r="B2041" s="45" t="s">
        <v>3596</v>
      </c>
      <c r="C2041" s="45" t="s">
        <v>4920</v>
      </c>
      <c r="D2041" s="46" t="s">
        <v>3597</v>
      </c>
      <c r="E2041" s="46" t="s">
        <v>3599</v>
      </c>
      <c r="F2041" s="46" t="s">
        <v>3125</v>
      </c>
      <c r="G2041" s="46" t="s">
        <v>3726</v>
      </c>
      <c r="H2041" s="48">
        <v>30</v>
      </c>
      <c r="I2041" s="49">
        <v>15.1</v>
      </c>
      <c r="J2041" s="68">
        <v>0.1</v>
      </c>
      <c r="K2041" s="49">
        <f t="shared" si="143"/>
        <v>13.727272727272727</v>
      </c>
      <c r="L2041" s="69">
        <v>0.5393</v>
      </c>
      <c r="M2041" s="58">
        <v>6.315</v>
      </c>
      <c r="N2041" s="51">
        <f t="shared" si="144"/>
        <v>0.21050000000000002</v>
      </c>
      <c r="O2041" s="50" t="s">
        <v>1773</v>
      </c>
    </row>
    <row r="2042" spans="1:15" s="4" customFormat="1" ht="15.75">
      <c r="A2042" s="43">
        <v>982</v>
      </c>
      <c r="B2042" s="45" t="s">
        <v>3596</v>
      </c>
      <c r="C2042" s="45" t="s">
        <v>4921</v>
      </c>
      <c r="D2042" s="46" t="s">
        <v>3597</v>
      </c>
      <c r="E2042" s="46" t="s">
        <v>3600</v>
      </c>
      <c r="F2042" s="46" t="s">
        <v>3125</v>
      </c>
      <c r="G2042" s="46" t="s">
        <v>4923</v>
      </c>
      <c r="H2042" s="48">
        <v>5</v>
      </c>
      <c r="I2042" s="49">
        <v>5.2</v>
      </c>
      <c r="J2042" s="68">
        <v>0.1</v>
      </c>
      <c r="K2042" s="49">
        <f t="shared" si="143"/>
        <v>4.7272727272727275</v>
      </c>
      <c r="L2042" s="69">
        <v>0.52925</v>
      </c>
      <c r="M2042" s="58">
        <f>SUM(K2042-(K2042*L2042))</f>
        <v>2.2253636363636367</v>
      </c>
      <c r="N2042" s="51">
        <v>0.4454</v>
      </c>
      <c r="O2042" s="50" t="s">
        <v>1773</v>
      </c>
    </row>
    <row r="2043" spans="1:15" s="4" customFormat="1" ht="15.75">
      <c r="A2043" s="6"/>
      <c r="B2043" s="11"/>
      <c r="C2043" s="11"/>
      <c r="D2043" s="8"/>
      <c r="E2043" s="8"/>
      <c r="F2043" s="8"/>
      <c r="G2043" s="8"/>
      <c r="H2043" s="17"/>
      <c r="I2043" s="18"/>
      <c r="J2043" s="86"/>
      <c r="K2043" s="18"/>
      <c r="L2043" s="87"/>
      <c r="M2043" s="24"/>
      <c r="N2043" s="19"/>
      <c r="O2043" s="7"/>
    </row>
    <row r="2044" spans="1:15" s="4" customFormat="1" ht="15.75">
      <c r="A2044" s="6"/>
      <c r="B2044" s="11"/>
      <c r="C2044" s="11"/>
      <c r="D2044" s="8"/>
      <c r="E2044" s="8"/>
      <c r="F2044" s="8"/>
      <c r="G2044" s="8"/>
      <c r="H2044" s="17"/>
      <c r="I2044" s="18"/>
      <c r="J2044" s="86"/>
      <c r="K2044" s="18"/>
      <c r="L2044" s="87"/>
      <c r="M2044" s="24"/>
      <c r="N2044" s="19"/>
      <c r="O2044" s="7"/>
    </row>
    <row r="2045" spans="1:15" s="4" customFormat="1" ht="15.75">
      <c r="A2045" s="6"/>
      <c r="B2045" s="11"/>
      <c r="C2045" s="11"/>
      <c r="D2045" s="8"/>
      <c r="E2045" s="8"/>
      <c r="F2045" s="8"/>
      <c r="G2045" s="8"/>
      <c r="H2045" s="17"/>
      <c r="I2045" s="18"/>
      <c r="J2045" s="86"/>
      <c r="K2045" s="18"/>
      <c r="L2045" s="87"/>
      <c r="M2045" s="24"/>
      <c r="N2045" s="19"/>
      <c r="O2045" s="7"/>
    </row>
    <row r="2046" spans="1:15" s="4" customFormat="1" ht="15.75">
      <c r="A2046" s="6"/>
      <c r="B2046" s="11"/>
      <c r="C2046" s="11"/>
      <c r="D2046" s="8"/>
      <c r="E2046" s="8"/>
      <c r="F2046" s="8"/>
      <c r="G2046" s="8"/>
      <c r="H2046" s="17"/>
      <c r="I2046" s="18"/>
      <c r="J2046" s="86"/>
      <c r="K2046" s="18"/>
      <c r="L2046" s="87"/>
      <c r="M2046" s="24"/>
      <c r="N2046" s="19"/>
      <c r="O2046" s="7"/>
    </row>
    <row r="2047" spans="1:15" s="4" customFormat="1" ht="15.75">
      <c r="A2047" s="6"/>
      <c r="B2047" s="11"/>
      <c r="C2047" s="11"/>
      <c r="D2047" s="8"/>
      <c r="E2047" s="8"/>
      <c r="F2047" s="8"/>
      <c r="G2047" s="8"/>
      <c r="H2047" s="17"/>
      <c r="I2047" s="18"/>
      <c r="J2047" s="86"/>
      <c r="K2047" s="18"/>
      <c r="L2047" s="87"/>
      <c r="M2047" s="24"/>
      <c r="N2047" s="19"/>
      <c r="O2047" s="7"/>
    </row>
    <row r="2048" spans="1:15" s="4" customFormat="1" ht="15.75">
      <c r="A2048" s="6"/>
      <c r="B2048" s="11"/>
      <c r="C2048" s="11"/>
      <c r="D2048" s="8"/>
      <c r="E2048" s="8"/>
      <c r="F2048" s="8"/>
      <c r="G2048" s="8"/>
      <c r="H2048" s="17"/>
      <c r="I2048" s="18"/>
      <c r="J2048" s="86"/>
      <c r="K2048" s="18"/>
      <c r="L2048" s="87"/>
      <c r="M2048" s="24"/>
      <c r="N2048" s="19"/>
      <c r="O2048" s="7"/>
    </row>
    <row r="2049" spans="1:15" s="4" customFormat="1" ht="16.5" thickBot="1">
      <c r="A2049" s="6"/>
      <c r="B2049" s="11"/>
      <c r="C2049" s="11"/>
      <c r="D2049" s="8"/>
      <c r="E2049" s="8"/>
      <c r="F2049" s="8"/>
      <c r="G2049" s="8"/>
      <c r="H2049" s="17"/>
      <c r="I2049" s="18"/>
      <c r="J2049" s="86"/>
      <c r="K2049" s="18"/>
      <c r="L2049" s="87"/>
      <c r="M2049" s="24"/>
      <c r="N2049" s="19"/>
      <c r="O2049" s="7"/>
    </row>
    <row r="2050" spans="1:15" s="4" customFormat="1" ht="26.25" thickBot="1">
      <c r="A2050" s="526" t="s">
        <v>1469</v>
      </c>
      <c r="B2050" s="527"/>
      <c r="C2050" s="527"/>
      <c r="D2050" s="527"/>
      <c r="E2050" s="527"/>
      <c r="F2050" s="527"/>
      <c r="G2050" s="527"/>
      <c r="H2050" s="527"/>
      <c r="I2050" s="527"/>
      <c r="J2050" s="527"/>
      <c r="K2050" s="527"/>
      <c r="L2050" s="527"/>
      <c r="M2050" s="527"/>
      <c r="N2050" s="527"/>
      <c r="O2050" s="528"/>
    </row>
    <row r="2051" spans="1:15" s="4" customFormat="1" ht="15.75">
      <c r="A2051" s="91" t="s">
        <v>90</v>
      </c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</row>
    <row r="2052" spans="1:15" s="4" customFormat="1" ht="23.25">
      <c r="A2052" s="541" t="s">
        <v>298</v>
      </c>
      <c r="B2052" s="541"/>
      <c r="C2052" s="541"/>
      <c r="D2052" s="541"/>
      <c r="E2052" s="8"/>
      <c r="F2052" s="10"/>
      <c r="G2052" s="8"/>
      <c r="H2052" s="6"/>
      <c r="I2052" s="18"/>
      <c r="J2052" s="86"/>
      <c r="K2052" s="18"/>
      <c r="L2052" s="87"/>
      <c r="M2052" s="24"/>
      <c r="N2052" s="19"/>
      <c r="O2052" s="7"/>
    </row>
    <row r="2053" spans="1:15" s="4" customFormat="1" ht="47.25">
      <c r="A2053" s="39" t="s">
        <v>2985</v>
      </c>
      <c r="B2053" s="39" t="s">
        <v>580</v>
      </c>
      <c r="C2053" s="39" t="s">
        <v>1930</v>
      </c>
      <c r="D2053" s="40" t="s">
        <v>1931</v>
      </c>
      <c r="E2053" s="40" t="s">
        <v>1932</v>
      </c>
      <c r="F2053" s="40" t="s">
        <v>719</v>
      </c>
      <c r="G2053" s="40" t="s">
        <v>2986</v>
      </c>
      <c r="H2053" s="41" t="s">
        <v>2800</v>
      </c>
      <c r="I2053" s="41" t="s">
        <v>2361</v>
      </c>
      <c r="J2053" s="41" t="s">
        <v>2987</v>
      </c>
      <c r="K2053" s="42" t="s">
        <v>4613</v>
      </c>
      <c r="L2053" s="39" t="s">
        <v>2988</v>
      </c>
      <c r="M2053" s="42" t="s">
        <v>2801</v>
      </c>
      <c r="N2053" s="42" t="s">
        <v>1933</v>
      </c>
      <c r="O2053" s="39" t="s">
        <v>1929</v>
      </c>
    </row>
    <row r="2054" spans="1:15" s="4" customFormat="1" ht="15.75">
      <c r="A2054" s="43">
        <v>87</v>
      </c>
      <c r="B2054" s="45" t="s">
        <v>4340</v>
      </c>
      <c r="C2054" s="45" t="s">
        <v>1470</v>
      </c>
      <c r="D2054" s="46" t="s">
        <v>3331</v>
      </c>
      <c r="E2054" s="46" t="s">
        <v>3332</v>
      </c>
      <c r="F2054" s="46" t="s">
        <v>1471</v>
      </c>
      <c r="G2054" s="46" t="s">
        <v>1472</v>
      </c>
      <c r="H2054" s="48">
        <v>30</v>
      </c>
      <c r="I2054" s="49">
        <v>1.72</v>
      </c>
      <c r="J2054" s="68">
        <v>0.1</v>
      </c>
      <c r="K2054" s="58">
        <f>SUM(I2054*100)/110</f>
        <v>1.5636363636363637</v>
      </c>
      <c r="L2054" s="81">
        <v>0.72352</v>
      </c>
      <c r="M2054" s="58">
        <v>0.43</v>
      </c>
      <c r="N2054" s="54">
        <f>(M2054/H2054)</f>
        <v>0.014333333333333333</v>
      </c>
      <c r="O2054" s="50" t="s">
        <v>4472</v>
      </c>
    </row>
    <row r="2055" spans="1:15" s="4" customFormat="1" ht="31.5">
      <c r="A2055" s="43">
        <v>88</v>
      </c>
      <c r="B2055" s="45" t="s">
        <v>4340</v>
      </c>
      <c r="C2055" s="45" t="s">
        <v>1473</v>
      </c>
      <c r="D2055" s="46" t="s">
        <v>3331</v>
      </c>
      <c r="E2055" s="46" t="s">
        <v>1875</v>
      </c>
      <c r="F2055" s="46" t="s">
        <v>1471</v>
      </c>
      <c r="G2055" s="46" t="s">
        <v>1474</v>
      </c>
      <c r="H2055" s="48">
        <v>5</v>
      </c>
      <c r="I2055" s="49">
        <v>16.6</v>
      </c>
      <c r="J2055" s="68">
        <v>0.1</v>
      </c>
      <c r="K2055" s="58">
        <f>SUM(I2055*100)/110</f>
        <v>15.090909090909093</v>
      </c>
      <c r="L2055" s="69">
        <v>0.7308</v>
      </c>
      <c r="M2055" s="58">
        <v>4.06</v>
      </c>
      <c r="N2055" s="51">
        <f>(M2055/H2055)</f>
        <v>0.8119999999999999</v>
      </c>
      <c r="O2055" s="50" t="s">
        <v>4472</v>
      </c>
    </row>
    <row r="2056" spans="1:15" s="4" customFormat="1" ht="31.5">
      <c r="A2056" s="43">
        <v>106</v>
      </c>
      <c r="B2056" s="44" t="s">
        <v>3363</v>
      </c>
      <c r="C2056" s="45" t="s">
        <v>1475</v>
      </c>
      <c r="D2056" s="46" t="s">
        <v>3296</v>
      </c>
      <c r="E2056" s="46" t="s">
        <v>1476</v>
      </c>
      <c r="F2056" s="46" t="s">
        <v>1471</v>
      </c>
      <c r="G2056" s="46" t="s">
        <v>1477</v>
      </c>
      <c r="H2056" s="43">
        <v>5</v>
      </c>
      <c r="I2056" s="49" t="s">
        <v>5604</v>
      </c>
      <c r="J2056" s="68">
        <v>0.1</v>
      </c>
      <c r="K2056" s="49" t="s">
        <v>5604</v>
      </c>
      <c r="L2056" s="69"/>
      <c r="M2056" s="58">
        <v>42.09</v>
      </c>
      <c r="N2056" s="292">
        <v>8.41843</v>
      </c>
      <c r="O2056" s="50" t="s">
        <v>4472</v>
      </c>
    </row>
    <row r="2057" spans="1:15" s="4" customFormat="1" ht="31.5">
      <c r="A2057" s="43">
        <v>135</v>
      </c>
      <c r="B2057" s="45" t="s">
        <v>4193</v>
      </c>
      <c r="C2057" s="45" t="s">
        <v>1478</v>
      </c>
      <c r="D2057" s="46" t="s">
        <v>2278</v>
      </c>
      <c r="E2057" s="46" t="s">
        <v>4517</v>
      </c>
      <c r="F2057" s="46" t="s">
        <v>1471</v>
      </c>
      <c r="G2057" s="46" t="s">
        <v>1479</v>
      </c>
      <c r="H2057" s="48">
        <v>3</v>
      </c>
      <c r="I2057" s="49">
        <v>3.69</v>
      </c>
      <c r="J2057" s="68">
        <v>0.1</v>
      </c>
      <c r="K2057" s="58">
        <f>SUM(I2057*100)/110</f>
        <v>3.3545454545454545</v>
      </c>
      <c r="L2057" s="81">
        <v>0.5885</v>
      </c>
      <c r="M2057" s="58">
        <v>1.38</v>
      </c>
      <c r="N2057" s="51">
        <f>(M2057/H2057)</f>
        <v>0.45999999999999996</v>
      </c>
      <c r="O2057" s="50" t="s">
        <v>1773</v>
      </c>
    </row>
    <row r="2058" spans="1:15" s="4" customFormat="1" ht="15.75">
      <c r="A2058" s="43">
        <v>187</v>
      </c>
      <c r="B2058" s="45" t="s">
        <v>1876</v>
      </c>
      <c r="C2058" s="55" t="s">
        <v>1480</v>
      </c>
      <c r="D2058" s="46" t="s">
        <v>1661</v>
      </c>
      <c r="E2058" s="46" t="s">
        <v>2834</v>
      </c>
      <c r="F2058" s="46" t="s">
        <v>1471</v>
      </c>
      <c r="G2058" s="46" t="s">
        <v>1481</v>
      </c>
      <c r="H2058" s="48">
        <v>16</v>
      </c>
      <c r="I2058" s="49">
        <v>2.12</v>
      </c>
      <c r="J2058" s="68">
        <v>0.1</v>
      </c>
      <c r="K2058" s="51">
        <f>SUM(I2058*100)/110</f>
        <v>1.9272727272727272</v>
      </c>
      <c r="L2058" s="81">
        <v>0.58486</v>
      </c>
      <c r="M2058" s="58">
        <f>SUM(K2058-(K2058*L2058))</f>
        <v>0.8000879999999999</v>
      </c>
      <c r="N2058" s="51">
        <f>(M2058/H2058)</f>
        <v>0.050005499999999994</v>
      </c>
      <c r="O2058" s="50" t="s">
        <v>4472</v>
      </c>
    </row>
    <row r="2059" spans="1:15" s="4" customFormat="1" ht="16.5" thickBot="1">
      <c r="A2059" s="300">
        <v>188</v>
      </c>
      <c r="B2059" s="462" t="s">
        <v>1876</v>
      </c>
      <c r="C2059" s="297" t="s">
        <v>1482</v>
      </c>
      <c r="D2059" s="298" t="s">
        <v>1661</v>
      </c>
      <c r="E2059" s="298" t="s">
        <v>1662</v>
      </c>
      <c r="F2059" s="298" t="s">
        <v>1471</v>
      </c>
      <c r="G2059" s="298" t="s">
        <v>1483</v>
      </c>
      <c r="H2059" s="465">
        <v>10</v>
      </c>
      <c r="I2059" s="466">
        <v>4.49</v>
      </c>
      <c r="J2059" s="467">
        <v>0.1</v>
      </c>
      <c r="K2059" s="471">
        <f>SUM(I2059*100)/110</f>
        <v>4.081818181818182</v>
      </c>
      <c r="L2059" s="481">
        <v>0.75499</v>
      </c>
      <c r="M2059" s="469">
        <f>SUM(K2059-(K2059*L2059))</f>
        <v>1.0000862727272724</v>
      </c>
      <c r="N2059" s="471">
        <f>(M2059/H2059)</f>
        <v>0.10000862727272723</v>
      </c>
      <c r="O2059" s="305" t="s">
        <v>4472</v>
      </c>
    </row>
    <row r="2060" spans="1:15" s="4" customFormat="1" ht="26.25" thickBot="1">
      <c r="A2060" s="526" t="s">
        <v>1484</v>
      </c>
      <c r="B2060" s="527"/>
      <c r="C2060" s="527"/>
      <c r="D2060" s="527"/>
      <c r="E2060" s="527"/>
      <c r="F2060" s="527"/>
      <c r="G2060" s="527"/>
      <c r="H2060" s="527"/>
      <c r="I2060" s="527"/>
      <c r="J2060" s="527"/>
      <c r="K2060" s="527"/>
      <c r="L2060" s="527"/>
      <c r="M2060" s="527"/>
      <c r="N2060" s="527"/>
      <c r="O2060" s="528"/>
    </row>
    <row r="2061" spans="1:15" s="4" customFormat="1" ht="15.75">
      <c r="A2061" s="91" t="s">
        <v>91</v>
      </c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</row>
    <row r="2062" spans="1:15" s="4" customFormat="1" ht="23.25">
      <c r="A2062" s="541" t="s">
        <v>299</v>
      </c>
      <c r="B2062" s="541"/>
      <c r="C2062" s="541"/>
      <c r="D2062" s="541"/>
      <c r="E2062" s="8"/>
      <c r="F2062" s="10"/>
      <c r="G2062" s="8"/>
      <c r="H2062" s="6"/>
      <c r="I2062" s="18"/>
      <c r="J2062" s="86"/>
      <c r="K2062" s="18"/>
      <c r="L2062" s="87"/>
      <c r="M2062" s="24"/>
      <c r="N2062" s="19"/>
      <c r="O2062" s="7"/>
    </row>
    <row r="2063" spans="1:15" s="4" customFormat="1" ht="47.25">
      <c r="A2063" s="39" t="s">
        <v>2985</v>
      </c>
      <c r="B2063" s="39" t="s">
        <v>580</v>
      </c>
      <c r="C2063" s="39" t="s">
        <v>1930</v>
      </c>
      <c r="D2063" s="40" t="s">
        <v>1931</v>
      </c>
      <c r="E2063" s="40" t="s">
        <v>1932</v>
      </c>
      <c r="F2063" s="40" t="s">
        <v>4276</v>
      </c>
      <c r="G2063" s="40" t="s">
        <v>2986</v>
      </c>
      <c r="H2063" s="41" t="s">
        <v>2800</v>
      </c>
      <c r="I2063" s="41" t="s">
        <v>2361</v>
      </c>
      <c r="J2063" s="41" t="s">
        <v>2987</v>
      </c>
      <c r="K2063" s="42" t="s">
        <v>4613</v>
      </c>
      <c r="L2063" s="39" t="s">
        <v>2988</v>
      </c>
      <c r="M2063" s="42" t="s">
        <v>2801</v>
      </c>
      <c r="N2063" s="42" t="s">
        <v>1933</v>
      </c>
      <c r="O2063" s="39" t="s">
        <v>1929</v>
      </c>
    </row>
    <row r="2064" spans="1:15" s="4" customFormat="1" ht="16.5" thickBot="1">
      <c r="A2064" s="300">
        <v>829</v>
      </c>
      <c r="B2064" s="297" t="s">
        <v>5585</v>
      </c>
      <c r="C2064" s="297" t="s">
        <v>1485</v>
      </c>
      <c r="D2064" s="298" t="s">
        <v>5586</v>
      </c>
      <c r="E2064" s="298" t="s">
        <v>5588</v>
      </c>
      <c r="F2064" s="463" t="s">
        <v>1486</v>
      </c>
      <c r="G2064" s="298" t="s">
        <v>1487</v>
      </c>
      <c r="H2064" s="465">
        <v>5</v>
      </c>
      <c r="I2064" s="466">
        <v>1.2498</v>
      </c>
      <c r="J2064" s="467">
        <v>0.1</v>
      </c>
      <c r="K2064" s="466">
        <f>SUM(I2064*100)/110</f>
        <v>1.1361818181818182</v>
      </c>
      <c r="L2064" s="468">
        <v>0.5</v>
      </c>
      <c r="M2064" s="466">
        <f>SUM(K2064-(K2064*L2064))</f>
        <v>0.5680909090909091</v>
      </c>
      <c r="N2064" s="473">
        <f>(M2064/H2064)</f>
        <v>0.11361818181818181</v>
      </c>
      <c r="O2064" s="305" t="s">
        <v>1773</v>
      </c>
    </row>
    <row r="2065" spans="1:15" s="4" customFormat="1" ht="24" thickBot="1">
      <c r="A2065" s="525" t="s">
        <v>1508</v>
      </c>
      <c r="B2065" s="523"/>
      <c r="C2065" s="523"/>
      <c r="D2065" s="523"/>
      <c r="E2065" s="523"/>
      <c r="F2065" s="523"/>
      <c r="G2065" s="523"/>
      <c r="H2065" s="523"/>
      <c r="I2065" s="523"/>
      <c r="J2065" s="523"/>
      <c r="K2065" s="523"/>
      <c r="L2065" s="523"/>
      <c r="M2065" s="523"/>
      <c r="N2065" s="523"/>
      <c r="O2065" s="503"/>
    </row>
    <row r="2066" spans="1:15" s="4" customFormat="1" ht="15.75">
      <c r="A2066" s="20" t="s">
        <v>92</v>
      </c>
      <c r="B2066" s="253"/>
      <c r="C2066" s="253"/>
      <c r="D2066" s="253"/>
      <c r="E2066" s="253"/>
      <c r="F2066" s="253"/>
      <c r="G2066" s="254"/>
      <c r="H2066" s="253"/>
      <c r="I2066" s="253"/>
      <c r="J2066" s="253"/>
      <c r="K2066" s="253"/>
      <c r="L2066" s="253"/>
      <c r="M2066" s="253"/>
      <c r="N2066" s="20"/>
      <c r="O2066" s="253"/>
    </row>
    <row r="2067" spans="1:15" s="4" customFormat="1" ht="23.25">
      <c r="A2067" s="541" t="s">
        <v>298</v>
      </c>
      <c r="B2067" s="541"/>
      <c r="C2067" s="541"/>
      <c r="D2067" s="541"/>
      <c r="E2067" s="253"/>
      <c r="F2067" s="253"/>
      <c r="G2067" s="254"/>
      <c r="H2067" s="253"/>
      <c r="I2067" s="253"/>
      <c r="J2067" s="253"/>
      <c r="K2067" s="253"/>
      <c r="L2067" s="253"/>
      <c r="M2067" s="253"/>
      <c r="N2067" s="20"/>
      <c r="O2067" s="253"/>
    </row>
    <row r="2068" spans="1:15" s="4" customFormat="1" ht="47.25">
      <c r="A2068" s="129" t="s">
        <v>735</v>
      </c>
      <c r="B2068" s="129" t="s">
        <v>580</v>
      </c>
      <c r="C2068" s="129" t="s">
        <v>1930</v>
      </c>
      <c r="D2068" s="129" t="s">
        <v>1931</v>
      </c>
      <c r="E2068" s="130" t="s">
        <v>736</v>
      </c>
      <c r="F2068" s="129" t="s">
        <v>737</v>
      </c>
      <c r="G2068" s="129" t="s">
        <v>738</v>
      </c>
      <c r="H2068" s="130" t="s">
        <v>2800</v>
      </c>
      <c r="I2068" s="130" t="s">
        <v>739</v>
      </c>
      <c r="J2068" s="129" t="s">
        <v>2987</v>
      </c>
      <c r="K2068" s="130" t="s">
        <v>740</v>
      </c>
      <c r="L2068" s="129" t="s">
        <v>2988</v>
      </c>
      <c r="M2068" s="130" t="s">
        <v>741</v>
      </c>
      <c r="N2068" s="130" t="s">
        <v>742</v>
      </c>
      <c r="O2068" s="129" t="s">
        <v>1929</v>
      </c>
    </row>
    <row r="2069" spans="1:15" s="4" customFormat="1" ht="19.5">
      <c r="A2069" s="151" t="s">
        <v>1488</v>
      </c>
      <c r="B2069" s="158" t="s">
        <v>1738</v>
      </c>
      <c r="C2069" s="159" t="s">
        <v>4045</v>
      </c>
      <c r="D2069" s="158" t="s">
        <v>1489</v>
      </c>
      <c r="E2069" s="158" t="s">
        <v>1490</v>
      </c>
      <c r="F2069" s="135"/>
      <c r="G2069" s="129" t="s">
        <v>1491</v>
      </c>
      <c r="H2069" s="168">
        <v>1</v>
      </c>
      <c r="I2069" s="169">
        <v>32.3</v>
      </c>
      <c r="J2069" s="170">
        <v>0.1</v>
      </c>
      <c r="K2069" s="108">
        <v>29.3607</v>
      </c>
      <c r="L2069" s="109">
        <v>0.5</v>
      </c>
      <c r="M2069" s="108">
        <f>SUM(K2069)-(K2069*L2069)</f>
        <v>14.68035</v>
      </c>
      <c r="N2069" s="108">
        <v>14.68035</v>
      </c>
      <c r="O2069" s="110" t="s">
        <v>1771</v>
      </c>
    </row>
    <row r="2070" spans="1:15" ht="33.75">
      <c r="A2070" s="151" t="s">
        <v>1492</v>
      </c>
      <c r="B2070" s="158" t="s">
        <v>3363</v>
      </c>
      <c r="C2070" s="159" t="s">
        <v>1475</v>
      </c>
      <c r="D2070" s="158" t="s">
        <v>1493</v>
      </c>
      <c r="E2070" s="158" t="s">
        <v>1494</v>
      </c>
      <c r="F2070" s="135"/>
      <c r="G2070" s="129" t="s">
        <v>1495</v>
      </c>
      <c r="H2070" s="168">
        <v>5</v>
      </c>
      <c r="I2070" s="169">
        <v>79.85</v>
      </c>
      <c r="J2070" s="170">
        <v>0.1</v>
      </c>
      <c r="K2070" s="108">
        <v>74.83636</v>
      </c>
      <c r="L2070" s="109">
        <v>0.4135</v>
      </c>
      <c r="M2070" s="108">
        <v>42.09</v>
      </c>
      <c r="N2070" s="292">
        <v>8.41843</v>
      </c>
      <c r="O2070" s="110" t="s">
        <v>4472</v>
      </c>
    </row>
    <row r="2071" spans="1:15" ht="19.5">
      <c r="A2071" s="151" t="s">
        <v>1496</v>
      </c>
      <c r="B2071" s="158" t="s">
        <v>1497</v>
      </c>
      <c r="C2071" s="159" t="s">
        <v>1498</v>
      </c>
      <c r="D2071" s="158" t="s">
        <v>1499</v>
      </c>
      <c r="E2071" s="158" t="s">
        <v>1500</v>
      </c>
      <c r="F2071" s="135"/>
      <c r="G2071" s="129" t="s">
        <v>1501</v>
      </c>
      <c r="H2071" s="168">
        <v>1</v>
      </c>
      <c r="I2071" s="169">
        <v>22.54</v>
      </c>
      <c r="J2071" s="170">
        <v>0.1</v>
      </c>
      <c r="K2071" s="108">
        <v>20.48886</v>
      </c>
      <c r="L2071" s="109">
        <v>0.5</v>
      </c>
      <c r="M2071" s="108">
        <f>SUM(K2071)-(K2071*L2071)</f>
        <v>10.24443</v>
      </c>
      <c r="N2071" s="441">
        <v>10.22443</v>
      </c>
      <c r="O2071" s="110" t="s">
        <v>4472</v>
      </c>
    </row>
    <row r="2072" spans="1:15" s="1" customFormat="1" ht="19.5">
      <c r="A2072" s="151" t="s">
        <v>1502</v>
      </c>
      <c r="B2072" s="158" t="s">
        <v>1503</v>
      </c>
      <c r="C2072" s="159" t="s">
        <v>1504</v>
      </c>
      <c r="D2072" s="158" t="s">
        <v>1505</v>
      </c>
      <c r="E2072" s="158" t="s">
        <v>1506</v>
      </c>
      <c r="F2072" s="135"/>
      <c r="G2072" s="129" t="s">
        <v>1507</v>
      </c>
      <c r="H2072" s="168">
        <v>30</v>
      </c>
      <c r="I2072" s="169">
        <v>4.88</v>
      </c>
      <c r="J2072" s="170">
        <v>0.1</v>
      </c>
      <c r="K2072" s="108">
        <v>4.43636</v>
      </c>
      <c r="L2072" s="109">
        <v>0.5</v>
      </c>
      <c r="M2072" s="108">
        <f>SUM(K2072)-(K2072*L2072)</f>
        <v>2.21818</v>
      </c>
      <c r="N2072" s="203">
        <v>0.07393</v>
      </c>
      <c r="O2072" s="110" t="s">
        <v>4472</v>
      </c>
    </row>
    <row r="2073" spans="1:15" s="1" customFormat="1" ht="16.5" thickBot="1">
      <c r="A2073" s="6"/>
      <c r="B2073" s="11"/>
      <c r="C2073" s="11"/>
      <c r="D2073" s="8"/>
      <c r="E2073" s="8"/>
      <c r="F2073" s="8"/>
      <c r="G2073" s="8"/>
      <c r="H2073" s="17"/>
      <c r="I2073" s="18"/>
      <c r="J2073" s="86"/>
      <c r="K2073" s="18"/>
      <c r="L2073" s="87"/>
      <c r="M2073" s="24"/>
      <c r="N2073" s="19"/>
      <c r="O2073" s="7"/>
    </row>
    <row r="2074" spans="1:15" s="1" customFormat="1" ht="26.25" thickBot="1">
      <c r="A2074" s="526" t="s">
        <v>5075</v>
      </c>
      <c r="B2074" s="527"/>
      <c r="C2074" s="527"/>
      <c r="D2074" s="527"/>
      <c r="E2074" s="527"/>
      <c r="F2074" s="527"/>
      <c r="G2074" s="527"/>
      <c r="H2074" s="527"/>
      <c r="I2074" s="527"/>
      <c r="J2074" s="527"/>
      <c r="K2074" s="527"/>
      <c r="L2074" s="527"/>
      <c r="M2074" s="527"/>
      <c r="N2074" s="527"/>
      <c r="O2074" s="528"/>
    </row>
    <row r="2075" spans="1:15" s="4" customFormat="1" ht="15.75">
      <c r="A2075" s="91" t="s">
        <v>427</v>
      </c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78"/>
      <c r="O2075" s="1"/>
    </row>
    <row r="2076" spans="1:15" s="16" customFormat="1" ht="23.25">
      <c r="A2076" s="541" t="s">
        <v>300</v>
      </c>
      <c r="B2076" s="541"/>
      <c r="C2076" s="541"/>
      <c r="D2076" s="541"/>
      <c r="E2076" s="1"/>
      <c r="F2076" s="1"/>
      <c r="G2076" s="1"/>
      <c r="H2076" s="1"/>
      <c r="I2076" s="1"/>
      <c r="J2076" s="1"/>
      <c r="K2076" s="1"/>
      <c r="L2076" s="1"/>
      <c r="M2076" s="1"/>
      <c r="N2076" s="78"/>
      <c r="O2076" s="1"/>
    </row>
    <row r="2077" spans="1:15" ht="47.25">
      <c r="A2077" s="39" t="s">
        <v>2985</v>
      </c>
      <c r="B2077" s="39" t="s">
        <v>580</v>
      </c>
      <c r="C2077" s="39" t="s">
        <v>1930</v>
      </c>
      <c r="D2077" s="40" t="s">
        <v>1931</v>
      </c>
      <c r="E2077" s="40" t="s">
        <v>1932</v>
      </c>
      <c r="F2077" s="40" t="s">
        <v>4276</v>
      </c>
      <c r="G2077" s="40" t="s">
        <v>2986</v>
      </c>
      <c r="H2077" s="41" t="s">
        <v>2800</v>
      </c>
      <c r="I2077" s="41" t="s">
        <v>2361</v>
      </c>
      <c r="J2077" s="41" t="s">
        <v>2987</v>
      </c>
      <c r="K2077" s="42" t="s">
        <v>4613</v>
      </c>
      <c r="L2077" s="39" t="s">
        <v>2988</v>
      </c>
      <c r="M2077" s="42" t="s">
        <v>2801</v>
      </c>
      <c r="N2077" s="42" t="s">
        <v>1933</v>
      </c>
      <c r="O2077" s="39" t="s">
        <v>1929</v>
      </c>
    </row>
    <row r="2078" spans="1:15" s="4" customFormat="1" ht="15.75">
      <c r="A2078" s="43">
        <v>526</v>
      </c>
      <c r="B2078" s="45" t="s">
        <v>4910</v>
      </c>
      <c r="C2078" s="55" t="s">
        <v>4635</v>
      </c>
      <c r="D2078" s="46" t="s">
        <v>3940</v>
      </c>
      <c r="E2078" s="47" t="s">
        <v>3941</v>
      </c>
      <c r="F2078" s="47" t="s">
        <v>4634</v>
      </c>
      <c r="G2078" s="47" t="s">
        <v>4636</v>
      </c>
      <c r="H2078" s="48">
        <v>10</v>
      </c>
      <c r="I2078" s="49">
        <v>4.7099</v>
      </c>
      <c r="J2078" s="68">
        <v>0.1</v>
      </c>
      <c r="K2078" s="58">
        <f>SUM(I2078*100)/110</f>
        <v>4.281727272727273</v>
      </c>
      <c r="L2078" s="69">
        <v>0.515</v>
      </c>
      <c r="M2078" s="49">
        <f>SUM(K2078-(K2078*L2078))</f>
        <v>2.076637727272727</v>
      </c>
      <c r="N2078" s="51">
        <f>(M2078/H2078)</f>
        <v>0.2076637727272727</v>
      </c>
      <c r="O2078" s="50" t="s">
        <v>4472</v>
      </c>
    </row>
    <row r="2079" spans="1:15" s="4" customFormat="1" ht="15.75">
      <c r="A2079" s="43">
        <v>527</v>
      </c>
      <c r="B2079" s="45" t="s">
        <v>4910</v>
      </c>
      <c r="C2079" s="55" t="s">
        <v>4637</v>
      </c>
      <c r="D2079" s="46" t="s">
        <v>3271</v>
      </c>
      <c r="E2079" s="46" t="s">
        <v>3272</v>
      </c>
      <c r="F2079" s="47" t="s">
        <v>4634</v>
      </c>
      <c r="G2079" s="47" t="s">
        <v>4636</v>
      </c>
      <c r="H2079" s="48">
        <v>20</v>
      </c>
      <c r="I2079" s="49">
        <v>6.295</v>
      </c>
      <c r="J2079" s="68">
        <v>0.1</v>
      </c>
      <c r="K2079" s="58">
        <f>SUM(I2079*100)/110</f>
        <v>5.722727272727273</v>
      </c>
      <c r="L2079" s="69">
        <v>0.56</v>
      </c>
      <c r="M2079" s="49">
        <f>SUM(K2079-(K2079*L2079))</f>
        <v>2.518</v>
      </c>
      <c r="N2079" s="51">
        <f>(M2079/H2079)</f>
        <v>0.12589999999999998</v>
      </c>
      <c r="O2079" s="50" t="s">
        <v>1773</v>
      </c>
    </row>
    <row r="2080" spans="1:15" s="4" customFormat="1" ht="16.5" thickBot="1">
      <c r="A2080" s="6"/>
      <c r="B2080" s="11"/>
      <c r="C2080" s="12"/>
      <c r="D2080" s="8"/>
      <c r="E2080" s="8"/>
      <c r="F2080" s="10"/>
      <c r="G2080" s="10"/>
      <c r="H2080" s="17"/>
      <c r="I2080" s="18"/>
      <c r="J2080" s="36"/>
      <c r="K2080" s="32"/>
      <c r="L2080" s="37"/>
      <c r="M2080" s="30"/>
      <c r="N2080" s="31"/>
      <c r="O2080" s="22"/>
    </row>
    <row r="2081" spans="1:15" s="4" customFormat="1" ht="26.25" thickBot="1">
      <c r="A2081" s="526" t="s">
        <v>301</v>
      </c>
      <c r="B2081" s="527"/>
      <c r="C2081" s="527"/>
      <c r="D2081" s="527"/>
      <c r="E2081" s="527"/>
      <c r="F2081" s="527"/>
      <c r="G2081" s="527"/>
      <c r="H2081" s="527"/>
      <c r="I2081" s="527"/>
      <c r="J2081" s="527"/>
      <c r="K2081" s="527"/>
      <c r="L2081" s="527"/>
      <c r="M2081" s="527"/>
      <c r="N2081" s="527"/>
      <c r="O2081" s="528"/>
    </row>
    <row r="2082" spans="1:14" s="1" customFormat="1" ht="15.75">
      <c r="A2082" s="91" t="s">
        <v>428</v>
      </c>
      <c r="N2082" s="78"/>
    </row>
    <row r="2083" spans="1:15" s="4" customFormat="1" ht="23.25">
      <c r="A2083" s="541" t="s">
        <v>302</v>
      </c>
      <c r="B2083" s="541"/>
      <c r="C2083" s="541"/>
      <c r="D2083" s="541"/>
      <c r="E2083" s="1"/>
      <c r="F2083" s="1"/>
      <c r="G2083" s="1"/>
      <c r="H2083" s="1"/>
      <c r="I2083" s="1"/>
      <c r="J2083" s="1"/>
      <c r="K2083" s="1"/>
      <c r="L2083" s="1"/>
      <c r="M2083" s="1"/>
      <c r="N2083" s="78"/>
      <c r="O2083" s="1"/>
    </row>
    <row r="2084" spans="1:15" s="4" customFormat="1" ht="47.25">
      <c r="A2084" s="39" t="s">
        <v>2985</v>
      </c>
      <c r="B2084" s="39" t="s">
        <v>580</v>
      </c>
      <c r="C2084" s="39" t="s">
        <v>1930</v>
      </c>
      <c r="D2084" s="40" t="s">
        <v>1931</v>
      </c>
      <c r="E2084" s="40" t="s">
        <v>1932</v>
      </c>
      <c r="F2084" s="40" t="s">
        <v>4276</v>
      </c>
      <c r="G2084" s="40" t="s">
        <v>2986</v>
      </c>
      <c r="H2084" s="41" t="s">
        <v>2800</v>
      </c>
      <c r="I2084" s="41" t="s">
        <v>2361</v>
      </c>
      <c r="J2084" s="41" t="s">
        <v>2987</v>
      </c>
      <c r="K2084" s="42" t="s">
        <v>4613</v>
      </c>
      <c r="L2084" s="39" t="s">
        <v>2988</v>
      </c>
      <c r="M2084" s="42" t="s">
        <v>2801</v>
      </c>
      <c r="N2084" s="42" t="s">
        <v>1933</v>
      </c>
      <c r="O2084" s="39" t="s">
        <v>1929</v>
      </c>
    </row>
    <row r="2085" spans="1:15" s="4" customFormat="1" ht="15.75">
      <c r="A2085" s="43">
        <v>426</v>
      </c>
      <c r="B2085" s="44" t="s">
        <v>4222</v>
      </c>
      <c r="C2085" s="55" t="s">
        <v>4423</v>
      </c>
      <c r="D2085" s="46" t="s">
        <v>5205</v>
      </c>
      <c r="E2085" s="46" t="s">
        <v>1846</v>
      </c>
      <c r="F2085" s="47" t="s">
        <v>2240</v>
      </c>
      <c r="G2085" s="47" t="s">
        <v>4347</v>
      </c>
      <c r="H2085" s="48">
        <v>1</v>
      </c>
      <c r="I2085" s="48" t="s">
        <v>5604</v>
      </c>
      <c r="J2085" s="68">
        <v>0.1</v>
      </c>
      <c r="K2085" s="48" t="s">
        <v>5604</v>
      </c>
      <c r="L2085" s="43"/>
      <c r="M2085" s="49">
        <v>305.61</v>
      </c>
      <c r="N2085" s="49">
        <v>305.61</v>
      </c>
      <c r="O2085" s="50" t="s">
        <v>1771</v>
      </c>
    </row>
    <row r="2086" spans="1:15" s="1" customFormat="1" ht="15.75">
      <c r="A2086" s="43">
        <v>426</v>
      </c>
      <c r="B2086" s="44" t="s">
        <v>4222</v>
      </c>
      <c r="C2086" s="55" t="s">
        <v>4422</v>
      </c>
      <c r="D2086" s="46" t="s">
        <v>5205</v>
      </c>
      <c r="E2086" s="46" t="s">
        <v>1846</v>
      </c>
      <c r="F2086" s="47" t="s">
        <v>2240</v>
      </c>
      <c r="G2086" s="47" t="s">
        <v>2755</v>
      </c>
      <c r="H2086" s="48">
        <v>1</v>
      </c>
      <c r="I2086" s="48" t="s">
        <v>5604</v>
      </c>
      <c r="J2086" s="68">
        <v>0.1</v>
      </c>
      <c r="K2086" s="48" t="s">
        <v>5604</v>
      </c>
      <c r="L2086" s="43"/>
      <c r="M2086" s="49">
        <v>764</v>
      </c>
      <c r="N2086" s="49">
        <v>764</v>
      </c>
      <c r="O2086" s="50" t="s">
        <v>1771</v>
      </c>
    </row>
    <row r="2087" spans="1:15" s="4" customFormat="1" ht="15.75">
      <c r="A2087" s="43">
        <v>168</v>
      </c>
      <c r="B2087" s="45" t="s">
        <v>3652</v>
      </c>
      <c r="C2087" s="45" t="s">
        <v>2244</v>
      </c>
      <c r="D2087" s="46" t="s">
        <v>1644</v>
      </c>
      <c r="E2087" s="46" t="s">
        <v>2318</v>
      </c>
      <c r="F2087" s="47" t="s">
        <v>2240</v>
      </c>
      <c r="G2087" s="46" t="s">
        <v>2149</v>
      </c>
      <c r="H2087" s="48">
        <v>3</v>
      </c>
      <c r="I2087" s="49">
        <v>4.655</v>
      </c>
      <c r="J2087" s="68">
        <v>0.1</v>
      </c>
      <c r="K2087" s="49">
        <f>SUM(I2087*100)/110</f>
        <v>4.2318181818181815</v>
      </c>
      <c r="L2087" s="69">
        <v>0.5012</v>
      </c>
      <c r="M2087" s="49">
        <v>2.11</v>
      </c>
      <c r="N2087" s="51">
        <f>(M2087/H2087)</f>
        <v>0.7033333333333333</v>
      </c>
      <c r="O2087" s="50" t="s">
        <v>4472</v>
      </c>
    </row>
    <row r="2088" spans="1:15" s="4" customFormat="1" ht="15.75">
      <c r="A2088" s="43">
        <v>765</v>
      </c>
      <c r="B2088" s="44" t="s">
        <v>4617</v>
      </c>
      <c r="C2088" s="45" t="s">
        <v>1642</v>
      </c>
      <c r="D2088" s="46" t="s">
        <v>4618</v>
      </c>
      <c r="E2088" s="46" t="s">
        <v>4619</v>
      </c>
      <c r="F2088" s="47" t="s">
        <v>2240</v>
      </c>
      <c r="G2088" s="43" t="s">
        <v>1643</v>
      </c>
      <c r="H2088" s="43">
        <v>20</v>
      </c>
      <c r="I2088" s="49">
        <v>9.255</v>
      </c>
      <c r="J2088" s="68">
        <v>0.1</v>
      </c>
      <c r="K2088" s="58">
        <f>SUM(I2088*100)/110</f>
        <v>8.413636363636364</v>
      </c>
      <c r="L2088" s="69">
        <v>0.5</v>
      </c>
      <c r="M2088" s="49">
        <v>4.2</v>
      </c>
      <c r="N2088" s="51">
        <f>(M2088/H2088)</f>
        <v>0.21000000000000002</v>
      </c>
      <c r="O2088" s="50" t="s">
        <v>4472</v>
      </c>
    </row>
    <row r="2089" spans="1:15" s="4" customFormat="1" ht="15.75">
      <c r="A2089" s="43">
        <v>97</v>
      </c>
      <c r="B2089" s="44" t="s">
        <v>4984</v>
      </c>
      <c r="C2089" s="55" t="s">
        <v>2242</v>
      </c>
      <c r="D2089" s="46" t="s">
        <v>4985</v>
      </c>
      <c r="E2089" s="46" t="s">
        <v>2407</v>
      </c>
      <c r="F2089" s="47" t="s">
        <v>2240</v>
      </c>
      <c r="G2089" s="72" t="s">
        <v>2243</v>
      </c>
      <c r="H2089" s="43">
        <v>5</v>
      </c>
      <c r="I2089" s="126" t="s">
        <v>381</v>
      </c>
      <c r="J2089" s="68"/>
      <c r="K2089" s="49"/>
      <c r="L2089" s="69"/>
      <c r="M2089" s="49"/>
      <c r="N2089" s="51"/>
      <c r="O2089" s="50"/>
    </row>
    <row r="2090" spans="1:15" s="4" customFormat="1" ht="15.75">
      <c r="A2090" s="43">
        <v>650</v>
      </c>
      <c r="B2090" s="44" t="s">
        <v>4775</v>
      </c>
      <c r="C2090" s="55" t="s">
        <v>3830</v>
      </c>
      <c r="D2090" s="46" t="s">
        <v>4776</v>
      </c>
      <c r="E2090" s="46" t="s">
        <v>4777</v>
      </c>
      <c r="F2090" s="47" t="s">
        <v>2240</v>
      </c>
      <c r="G2090" s="46" t="s">
        <v>4426</v>
      </c>
      <c r="H2090" s="48">
        <v>1</v>
      </c>
      <c r="I2090" s="49" t="s">
        <v>5604</v>
      </c>
      <c r="J2090" s="68">
        <v>0.1</v>
      </c>
      <c r="K2090" s="49" t="s">
        <v>5604</v>
      </c>
      <c r="L2090" s="69"/>
      <c r="M2090" s="49">
        <v>100.68</v>
      </c>
      <c r="N2090" s="49">
        <v>100.68</v>
      </c>
      <c r="O2090" s="50" t="s">
        <v>4472</v>
      </c>
    </row>
    <row r="2091" spans="1:15" s="4" customFormat="1" ht="15.75">
      <c r="A2091" s="43">
        <v>974</v>
      </c>
      <c r="B2091" s="44" t="s">
        <v>3441</v>
      </c>
      <c r="C2091" s="55" t="s">
        <v>4615</v>
      </c>
      <c r="D2091" s="46" t="s">
        <v>3442</v>
      </c>
      <c r="E2091" s="46" t="s">
        <v>3443</v>
      </c>
      <c r="F2091" s="47" t="s">
        <v>2240</v>
      </c>
      <c r="G2091" s="46" t="s">
        <v>2311</v>
      </c>
      <c r="H2091" s="48">
        <v>1</v>
      </c>
      <c r="I2091" s="49" t="s">
        <v>5604</v>
      </c>
      <c r="J2091" s="68">
        <v>0.1</v>
      </c>
      <c r="K2091" s="49" t="s">
        <v>5604</v>
      </c>
      <c r="L2091" s="69"/>
      <c r="M2091" s="58">
        <v>80.71</v>
      </c>
      <c r="N2091" s="58">
        <v>80.71</v>
      </c>
      <c r="O2091" s="50" t="s">
        <v>4472</v>
      </c>
    </row>
    <row r="2092" spans="1:15" s="1" customFormat="1" ht="15.75">
      <c r="A2092" s="43">
        <v>975</v>
      </c>
      <c r="B2092" s="44" t="s">
        <v>3441</v>
      </c>
      <c r="C2092" s="55" t="s">
        <v>2308</v>
      </c>
      <c r="D2092" s="46" t="s">
        <v>3442</v>
      </c>
      <c r="E2092" s="46" t="s">
        <v>3444</v>
      </c>
      <c r="F2092" s="47" t="s">
        <v>2240</v>
      </c>
      <c r="G2092" s="46" t="s">
        <v>2311</v>
      </c>
      <c r="H2092" s="48">
        <v>1</v>
      </c>
      <c r="I2092" s="49" t="s">
        <v>5604</v>
      </c>
      <c r="J2092" s="68">
        <v>0.1</v>
      </c>
      <c r="K2092" s="49" t="s">
        <v>5604</v>
      </c>
      <c r="L2092" s="69"/>
      <c r="M2092" s="58">
        <v>129.03</v>
      </c>
      <c r="N2092" s="58">
        <v>129.03</v>
      </c>
      <c r="O2092" s="50" t="s">
        <v>4472</v>
      </c>
    </row>
    <row r="2093" spans="1:15" s="1" customFormat="1" ht="15.75">
      <c r="A2093" s="43">
        <v>976</v>
      </c>
      <c r="B2093" s="44" t="s">
        <v>3441</v>
      </c>
      <c r="C2093" s="55" t="s">
        <v>2309</v>
      </c>
      <c r="D2093" s="46" t="s">
        <v>3442</v>
      </c>
      <c r="E2093" s="46" t="s">
        <v>4785</v>
      </c>
      <c r="F2093" s="47" t="s">
        <v>2240</v>
      </c>
      <c r="G2093" s="46" t="s">
        <v>2311</v>
      </c>
      <c r="H2093" s="48">
        <v>1</v>
      </c>
      <c r="I2093" s="49" t="s">
        <v>5604</v>
      </c>
      <c r="J2093" s="68">
        <v>0.1</v>
      </c>
      <c r="K2093" s="49" t="s">
        <v>5604</v>
      </c>
      <c r="L2093" s="69"/>
      <c r="M2093" s="58">
        <v>147.27</v>
      </c>
      <c r="N2093" s="58">
        <v>147.27</v>
      </c>
      <c r="O2093" s="50" t="s">
        <v>4472</v>
      </c>
    </row>
    <row r="2094" spans="1:17" s="1" customFormat="1" ht="15.75">
      <c r="A2094" s="43">
        <v>977</v>
      </c>
      <c r="B2094" s="44" t="s">
        <v>3441</v>
      </c>
      <c r="C2094" s="55" t="s">
        <v>2310</v>
      </c>
      <c r="D2094" s="46" t="s">
        <v>3442</v>
      </c>
      <c r="E2094" s="46" t="s">
        <v>5496</v>
      </c>
      <c r="F2094" s="47" t="s">
        <v>2240</v>
      </c>
      <c r="G2094" s="46" t="s">
        <v>2311</v>
      </c>
      <c r="H2094" s="48">
        <v>1</v>
      </c>
      <c r="I2094" s="49" t="s">
        <v>5604</v>
      </c>
      <c r="J2094" s="68">
        <v>0.1</v>
      </c>
      <c r="K2094" s="49" t="s">
        <v>5604</v>
      </c>
      <c r="L2094" s="69"/>
      <c r="M2094" s="58">
        <v>220.72</v>
      </c>
      <c r="N2094" s="58">
        <v>220.72</v>
      </c>
      <c r="O2094" s="50" t="s">
        <v>4472</v>
      </c>
      <c r="Q2094" s="48"/>
    </row>
    <row r="2095" spans="1:15" s="1" customFormat="1" ht="15.75">
      <c r="A2095" s="43">
        <v>1076</v>
      </c>
      <c r="B2095" s="44" t="s">
        <v>3563</v>
      </c>
      <c r="C2095" s="55" t="s">
        <v>2314</v>
      </c>
      <c r="D2095" s="46" t="s">
        <v>3564</v>
      </c>
      <c r="E2095" s="46" t="s">
        <v>5164</v>
      </c>
      <c r="F2095" s="47" t="s">
        <v>2240</v>
      </c>
      <c r="G2095" s="46" t="s">
        <v>2315</v>
      </c>
      <c r="H2095" s="48">
        <v>140</v>
      </c>
      <c r="I2095" s="49" t="s">
        <v>5604</v>
      </c>
      <c r="J2095" s="68">
        <v>0.1</v>
      </c>
      <c r="K2095" s="49" t="s">
        <v>5604</v>
      </c>
      <c r="L2095" s="43"/>
      <c r="M2095" s="58">
        <v>363.76</v>
      </c>
      <c r="N2095" s="51">
        <v>2.59828</v>
      </c>
      <c r="O2095" s="50" t="s">
        <v>1771</v>
      </c>
    </row>
    <row r="2096" spans="1:15" s="1" customFormat="1" ht="15.75">
      <c r="A2096" s="43">
        <v>641</v>
      </c>
      <c r="B2096" s="44" t="s">
        <v>3506</v>
      </c>
      <c r="C2096" s="55" t="s">
        <v>4424</v>
      </c>
      <c r="D2096" s="46" t="s">
        <v>3507</v>
      </c>
      <c r="E2096" s="46" t="s">
        <v>3508</v>
      </c>
      <c r="F2096" s="47" t="s">
        <v>2240</v>
      </c>
      <c r="G2096" s="46" t="s">
        <v>4425</v>
      </c>
      <c r="H2096" s="48">
        <v>1</v>
      </c>
      <c r="I2096" s="49" t="s">
        <v>5604</v>
      </c>
      <c r="J2096" s="68">
        <v>0.1</v>
      </c>
      <c r="K2096" s="49" t="s">
        <v>5604</v>
      </c>
      <c r="L2096" s="81"/>
      <c r="M2096" s="49">
        <v>466.25</v>
      </c>
      <c r="N2096" s="49">
        <v>466.25</v>
      </c>
      <c r="O2096" s="50" t="s">
        <v>1771</v>
      </c>
    </row>
    <row r="2097" spans="1:15" s="4" customFormat="1" ht="15.75">
      <c r="A2097" s="43">
        <v>196</v>
      </c>
      <c r="B2097" s="44" t="s">
        <v>2337</v>
      </c>
      <c r="C2097" s="45" t="s">
        <v>5598</v>
      </c>
      <c r="D2097" s="46" t="s">
        <v>2338</v>
      </c>
      <c r="E2097" s="46" t="s">
        <v>4799</v>
      </c>
      <c r="F2097" s="47" t="s">
        <v>2240</v>
      </c>
      <c r="G2097" s="72" t="s">
        <v>3092</v>
      </c>
      <c r="H2097" s="43">
        <v>10</v>
      </c>
      <c r="I2097" s="49">
        <v>3.62</v>
      </c>
      <c r="J2097" s="68">
        <v>0.1</v>
      </c>
      <c r="K2097" s="49">
        <f>SUM(I2097*100)/110</f>
        <v>3.290909090909091</v>
      </c>
      <c r="L2097" s="69">
        <v>0.5015</v>
      </c>
      <c r="M2097" s="49">
        <v>1.64</v>
      </c>
      <c r="N2097" s="51">
        <f>(M2097/H2097)</f>
        <v>0.16399999999999998</v>
      </c>
      <c r="O2097" s="50" t="s">
        <v>4472</v>
      </c>
    </row>
    <row r="2098" spans="1:15" s="4" customFormat="1" ht="15.75">
      <c r="A2098" s="43">
        <v>197</v>
      </c>
      <c r="B2098" s="44" t="s">
        <v>2337</v>
      </c>
      <c r="C2098" s="45" t="s">
        <v>5599</v>
      </c>
      <c r="D2098" s="46" t="s">
        <v>2338</v>
      </c>
      <c r="E2098" s="46" t="s">
        <v>4800</v>
      </c>
      <c r="F2098" s="47" t="s">
        <v>2240</v>
      </c>
      <c r="G2098" s="72" t="s">
        <v>3092</v>
      </c>
      <c r="H2098" s="43">
        <v>5</v>
      </c>
      <c r="I2098" s="49">
        <v>7.21</v>
      </c>
      <c r="J2098" s="68">
        <v>0.1</v>
      </c>
      <c r="K2098" s="49">
        <f>SUM(I2098*100)/110</f>
        <v>6.554545454545455</v>
      </c>
      <c r="L2098" s="69">
        <v>0.5023</v>
      </c>
      <c r="M2098" s="49">
        <v>3.26</v>
      </c>
      <c r="N2098" s="51">
        <f>(M2098/H2098)</f>
        <v>0.6519999999999999</v>
      </c>
      <c r="O2098" s="50" t="s">
        <v>4472</v>
      </c>
    </row>
    <row r="2099" spans="1:15" s="4" customFormat="1" ht="15.75">
      <c r="A2099" s="43">
        <v>1170</v>
      </c>
      <c r="B2099" s="44" t="s">
        <v>3850</v>
      </c>
      <c r="C2099" s="55" t="s">
        <v>4702</v>
      </c>
      <c r="D2099" s="46" t="s">
        <v>3851</v>
      </c>
      <c r="E2099" s="46" t="s">
        <v>3852</v>
      </c>
      <c r="F2099" s="47" t="s">
        <v>2240</v>
      </c>
      <c r="G2099" s="46" t="s">
        <v>4704</v>
      </c>
      <c r="H2099" s="48">
        <v>5</v>
      </c>
      <c r="I2099" s="48" t="s">
        <v>5604</v>
      </c>
      <c r="J2099" s="68">
        <v>0.1</v>
      </c>
      <c r="K2099" s="48" t="s">
        <v>5604</v>
      </c>
      <c r="L2099" s="43"/>
      <c r="M2099" s="58">
        <v>74.89</v>
      </c>
      <c r="N2099" s="51">
        <v>14.978</v>
      </c>
      <c r="O2099" s="50" t="s">
        <v>1771</v>
      </c>
    </row>
    <row r="2100" spans="1:15" s="4" customFormat="1" ht="15.75">
      <c r="A2100" s="43">
        <v>1171</v>
      </c>
      <c r="B2100" s="44" t="s">
        <v>3850</v>
      </c>
      <c r="C2100" s="55" t="s">
        <v>4703</v>
      </c>
      <c r="D2100" s="46" t="s">
        <v>3851</v>
      </c>
      <c r="E2100" s="46" t="s">
        <v>3853</v>
      </c>
      <c r="F2100" s="47" t="s">
        <v>2240</v>
      </c>
      <c r="G2100" s="46" t="s">
        <v>4704</v>
      </c>
      <c r="H2100" s="48">
        <v>5</v>
      </c>
      <c r="I2100" s="48" t="s">
        <v>5604</v>
      </c>
      <c r="J2100" s="68">
        <v>0.1</v>
      </c>
      <c r="K2100" s="48" t="s">
        <v>5604</v>
      </c>
      <c r="L2100" s="43"/>
      <c r="M2100" s="58">
        <v>374.49</v>
      </c>
      <c r="N2100" s="51">
        <v>74.898</v>
      </c>
      <c r="O2100" s="50" t="s">
        <v>1771</v>
      </c>
    </row>
    <row r="2101" spans="1:15" s="4" customFormat="1" ht="15.75">
      <c r="A2101" s="43">
        <v>985</v>
      </c>
      <c r="B2101" s="44" t="s">
        <v>4941</v>
      </c>
      <c r="C2101" s="45" t="s">
        <v>2312</v>
      </c>
      <c r="D2101" s="46" t="s">
        <v>4942</v>
      </c>
      <c r="E2101" s="46" t="s">
        <v>3822</v>
      </c>
      <c r="F2101" s="47" t="s">
        <v>2240</v>
      </c>
      <c r="G2101" s="43" t="s">
        <v>2313</v>
      </c>
      <c r="H2101" s="43">
        <v>20</v>
      </c>
      <c r="I2101" s="49">
        <v>11.592</v>
      </c>
      <c r="J2101" s="68">
        <v>0.1</v>
      </c>
      <c r="K2101" s="49">
        <f>SUM(I2101*100)/110</f>
        <v>10.538181818181819</v>
      </c>
      <c r="L2101" s="69">
        <v>0.5</v>
      </c>
      <c r="M2101" s="49">
        <f>SUM(K2101-(K2101*L2101))</f>
        <v>5.2690909090909095</v>
      </c>
      <c r="N2101" s="51">
        <f>(M2101/H2101)</f>
        <v>0.2634545454545455</v>
      </c>
      <c r="O2101" s="50" t="s">
        <v>1773</v>
      </c>
    </row>
    <row r="2102" spans="1:15" s="4" customFormat="1" ht="15.75">
      <c r="A2102" s="43">
        <v>305</v>
      </c>
      <c r="B2102" s="44" t="s">
        <v>554</v>
      </c>
      <c r="C2102" s="45" t="s">
        <v>3861</v>
      </c>
      <c r="D2102" s="46" t="s">
        <v>555</v>
      </c>
      <c r="E2102" s="46" t="s">
        <v>556</v>
      </c>
      <c r="F2102" s="47" t="s">
        <v>2240</v>
      </c>
      <c r="G2102" s="72" t="s">
        <v>4421</v>
      </c>
      <c r="H2102" s="43">
        <v>5</v>
      </c>
      <c r="I2102" s="49">
        <v>8.7</v>
      </c>
      <c r="J2102" s="68">
        <v>0.1</v>
      </c>
      <c r="K2102" s="49">
        <f>SUM(I2102*100)/110</f>
        <v>7.909090909090908</v>
      </c>
      <c r="L2102" s="69">
        <v>0.5</v>
      </c>
      <c r="M2102" s="49">
        <v>3.95</v>
      </c>
      <c r="N2102" s="51">
        <f>(M2102/H2102)</f>
        <v>0.79</v>
      </c>
      <c r="O2102" s="50" t="s">
        <v>1773</v>
      </c>
    </row>
    <row r="2103" spans="1:15" s="4" customFormat="1" ht="15.75">
      <c r="A2103" s="6"/>
      <c r="B2103" s="9"/>
      <c r="C2103" s="11"/>
      <c r="D2103" s="555" t="s">
        <v>143</v>
      </c>
      <c r="E2103" s="555"/>
      <c r="F2103" s="10"/>
      <c r="G2103" s="23"/>
      <c r="H2103" s="6"/>
      <c r="I2103" s="18"/>
      <c r="J2103" s="86"/>
      <c r="K2103" s="18"/>
      <c r="L2103" s="87"/>
      <c r="M2103" s="18"/>
      <c r="N2103" s="19"/>
      <c r="O2103" s="7"/>
    </row>
    <row r="2104" spans="1:15" s="4" customFormat="1" ht="16.5" thickBot="1">
      <c r="A2104" s="300">
        <v>96</v>
      </c>
      <c r="B2104" s="461" t="s">
        <v>4984</v>
      </c>
      <c r="C2104" s="297" t="s">
        <v>2241</v>
      </c>
      <c r="D2104" s="298" t="s">
        <v>4985</v>
      </c>
      <c r="E2104" s="298" t="s">
        <v>4978</v>
      </c>
      <c r="F2104" s="463" t="s">
        <v>2240</v>
      </c>
      <c r="G2104" s="472" t="s">
        <v>2243</v>
      </c>
      <c r="H2104" s="300">
        <v>3</v>
      </c>
      <c r="I2104" s="466">
        <v>839.286</v>
      </c>
      <c r="J2104" s="467">
        <v>0.1</v>
      </c>
      <c r="K2104" s="466">
        <f>SUM(I2104*100)/110</f>
        <v>762.9872727272726</v>
      </c>
      <c r="L2104" s="468">
        <v>0.5</v>
      </c>
      <c r="M2104" s="466">
        <v>381.49001</v>
      </c>
      <c r="N2104" s="471">
        <f>(M2104/H2104)</f>
        <v>127.16333666666667</v>
      </c>
      <c r="O2104" s="305" t="s">
        <v>3553</v>
      </c>
    </row>
    <row r="2105" spans="1:15" s="4" customFormat="1" ht="24" thickBot="1">
      <c r="A2105" s="525" t="s">
        <v>1526</v>
      </c>
      <c r="B2105" s="523"/>
      <c r="C2105" s="523"/>
      <c r="D2105" s="523"/>
      <c r="E2105" s="523"/>
      <c r="F2105" s="523"/>
      <c r="G2105" s="523"/>
      <c r="H2105" s="523"/>
      <c r="I2105" s="523"/>
      <c r="J2105" s="523"/>
      <c r="K2105" s="523"/>
      <c r="L2105" s="523"/>
      <c r="M2105" s="523"/>
      <c r="N2105" s="523"/>
      <c r="O2105" s="503"/>
    </row>
    <row r="2106" spans="1:15" s="4" customFormat="1" ht="15.75">
      <c r="A2106" s="20" t="s">
        <v>429</v>
      </c>
      <c r="B2106" s="253"/>
      <c r="C2106" s="253"/>
      <c r="D2106" s="253"/>
      <c r="E2106" s="253"/>
      <c r="F2106" s="253"/>
      <c r="G2106" s="253"/>
      <c r="H2106" s="253"/>
      <c r="I2106" s="253"/>
      <c r="J2106" s="253"/>
      <c r="K2106" s="253"/>
      <c r="L2106" s="253"/>
      <c r="M2106" s="253"/>
      <c r="N2106" s="20"/>
      <c r="O2106" s="253"/>
    </row>
    <row r="2107" spans="1:15" s="4" customFormat="1" ht="23.25">
      <c r="A2107" s="541" t="s">
        <v>302</v>
      </c>
      <c r="B2107" s="541"/>
      <c r="C2107" s="541"/>
      <c r="D2107" s="541"/>
      <c r="E2107" s="253"/>
      <c r="F2107" s="253"/>
      <c r="G2107" s="253"/>
      <c r="H2107" s="253"/>
      <c r="I2107" s="253"/>
      <c r="J2107" s="253"/>
      <c r="K2107" s="253"/>
      <c r="L2107" s="253"/>
      <c r="M2107" s="253"/>
      <c r="N2107" s="20"/>
      <c r="O2107" s="253"/>
    </row>
    <row r="2108" spans="1:15" s="4" customFormat="1" ht="47.25">
      <c r="A2108" s="129" t="s">
        <v>735</v>
      </c>
      <c r="B2108" s="129" t="s">
        <v>580</v>
      </c>
      <c r="C2108" s="129" t="s">
        <v>1930</v>
      </c>
      <c r="D2108" s="129" t="s">
        <v>1931</v>
      </c>
      <c r="E2108" s="130" t="s">
        <v>736</v>
      </c>
      <c r="F2108" s="129" t="s">
        <v>737</v>
      </c>
      <c r="G2108" s="129" t="s">
        <v>738</v>
      </c>
      <c r="H2108" s="130" t="s">
        <v>2800</v>
      </c>
      <c r="I2108" s="130" t="s">
        <v>739</v>
      </c>
      <c r="J2108" s="129" t="s">
        <v>2987</v>
      </c>
      <c r="K2108" s="130" t="s">
        <v>740</v>
      </c>
      <c r="L2108" s="129" t="s">
        <v>2988</v>
      </c>
      <c r="M2108" s="130" t="s">
        <v>741</v>
      </c>
      <c r="N2108" s="130" t="s">
        <v>742</v>
      </c>
      <c r="O2108" s="129" t="s">
        <v>1929</v>
      </c>
    </row>
    <row r="2109" spans="1:15" s="4" customFormat="1" ht="19.5">
      <c r="A2109" s="151" t="s">
        <v>1509</v>
      </c>
      <c r="B2109" s="158" t="s">
        <v>3441</v>
      </c>
      <c r="C2109" s="159" t="s">
        <v>1510</v>
      </c>
      <c r="D2109" s="158" t="s">
        <v>1511</v>
      </c>
      <c r="E2109" s="158" t="s">
        <v>1512</v>
      </c>
      <c r="F2109" s="135"/>
      <c r="G2109" s="110" t="s">
        <v>1513</v>
      </c>
      <c r="H2109" s="168">
        <v>1</v>
      </c>
      <c r="I2109" s="169">
        <v>133.21</v>
      </c>
      <c r="J2109" s="170">
        <v>0.1</v>
      </c>
      <c r="K2109" s="169">
        <v>121.1</v>
      </c>
      <c r="L2109" s="109">
        <v>0.3335</v>
      </c>
      <c r="M2109" s="169">
        <f>SUM(K2109-(K2109*L2109))</f>
        <v>80.71314999999998</v>
      </c>
      <c r="N2109" s="169">
        <v>80.71</v>
      </c>
      <c r="O2109" s="110" t="s">
        <v>4472</v>
      </c>
    </row>
    <row r="2110" spans="1:15" ht="19.5">
      <c r="A2110" s="151" t="s">
        <v>1514</v>
      </c>
      <c r="B2110" s="158" t="s">
        <v>3441</v>
      </c>
      <c r="C2110" s="159" t="s">
        <v>1515</v>
      </c>
      <c r="D2110" s="158" t="s">
        <v>1511</v>
      </c>
      <c r="E2110" s="158" t="s">
        <v>1516</v>
      </c>
      <c r="F2110" s="135"/>
      <c r="G2110" s="110" t="s">
        <v>1517</v>
      </c>
      <c r="H2110" s="168">
        <v>1</v>
      </c>
      <c r="I2110" s="169">
        <v>212.96</v>
      </c>
      <c r="J2110" s="170">
        <v>0.1</v>
      </c>
      <c r="K2110" s="169">
        <v>193.6</v>
      </c>
      <c r="L2110" s="109">
        <v>0.3335</v>
      </c>
      <c r="M2110" s="169">
        <f>SUM(K2110-(K2110*L2110))</f>
        <v>129.0344</v>
      </c>
      <c r="N2110" s="169">
        <v>129.03</v>
      </c>
      <c r="O2110" s="110" t="s">
        <v>4472</v>
      </c>
    </row>
    <row r="2111" spans="1:17" ht="19.5">
      <c r="A2111" s="151" t="s">
        <v>1518</v>
      </c>
      <c r="B2111" s="158" t="s">
        <v>3441</v>
      </c>
      <c r="C2111" s="159" t="s">
        <v>1519</v>
      </c>
      <c r="D2111" s="158" t="s">
        <v>1511</v>
      </c>
      <c r="E2111" s="158" t="s">
        <v>1520</v>
      </c>
      <c r="F2111" s="135"/>
      <c r="G2111" s="110" t="s">
        <v>1521</v>
      </c>
      <c r="H2111" s="168">
        <v>1</v>
      </c>
      <c r="I2111" s="169">
        <v>266.21</v>
      </c>
      <c r="J2111" s="170">
        <v>0.1</v>
      </c>
      <c r="K2111" s="169">
        <v>161.3</v>
      </c>
      <c r="L2111" s="109">
        <v>0.087</v>
      </c>
      <c r="M2111" s="169">
        <f>SUM(K2111-(K2111*L2111))</f>
        <v>147.26690000000002</v>
      </c>
      <c r="N2111" s="169">
        <v>147.27</v>
      </c>
      <c r="O2111" s="110" t="s">
        <v>4472</v>
      </c>
      <c r="Q2111" s="48"/>
    </row>
    <row r="2112" spans="1:15" s="1" customFormat="1" ht="19.5">
      <c r="A2112" s="151" t="s">
        <v>1522</v>
      </c>
      <c r="B2112" s="158" t="s">
        <v>3441</v>
      </c>
      <c r="C2112" s="159" t="s">
        <v>1523</v>
      </c>
      <c r="D2112" s="158" t="s">
        <v>1511</v>
      </c>
      <c r="E2112" s="158" t="s">
        <v>1524</v>
      </c>
      <c r="F2112" s="135"/>
      <c r="G2112" s="110" t="s">
        <v>1525</v>
      </c>
      <c r="H2112" s="168">
        <v>1</v>
      </c>
      <c r="I2112" s="169">
        <v>319.46</v>
      </c>
      <c r="J2112" s="170">
        <v>0.1</v>
      </c>
      <c r="K2112" s="169">
        <v>193.56</v>
      </c>
      <c r="L2112" s="109">
        <v>0.087</v>
      </c>
      <c r="M2112" s="169">
        <f>SUM(K2112-(K2112*L2112))</f>
        <v>176.72028</v>
      </c>
      <c r="N2112" s="169">
        <v>176.72</v>
      </c>
      <c r="O2112" s="110" t="s">
        <v>4472</v>
      </c>
    </row>
    <row r="2113" spans="1:15" s="1" customFormat="1" ht="16.5" thickBot="1">
      <c r="A2113" s="6"/>
      <c r="B2113" s="9"/>
      <c r="C2113" s="11"/>
      <c r="D2113" s="8"/>
      <c r="E2113" s="8"/>
      <c r="F2113" s="10"/>
      <c r="G2113" s="23"/>
      <c r="H2113" s="6"/>
      <c r="I2113" s="18"/>
      <c r="J2113" s="86"/>
      <c r="K2113" s="18"/>
      <c r="L2113" s="87"/>
      <c r="M2113" s="18"/>
      <c r="N2113" s="19"/>
      <c r="O2113" s="7"/>
    </row>
    <row r="2114" spans="1:15" s="1" customFormat="1" ht="26.25" thickBot="1">
      <c r="A2114" s="526" t="s">
        <v>5752</v>
      </c>
      <c r="B2114" s="527"/>
      <c r="C2114" s="527"/>
      <c r="D2114" s="527"/>
      <c r="E2114" s="527"/>
      <c r="F2114" s="527"/>
      <c r="G2114" s="527"/>
      <c r="H2114" s="527"/>
      <c r="I2114" s="527"/>
      <c r="J2114" s="527"/>
      <c r="K2114" s="527"/>
      <c r="L2114" s="527"/>
      <c r="M2114" s="527"/>
      <c r="N2114" s="527"/>
      <c r="O2114" s="528"/>
    </row>
    <row r="2115" spans="1:15" s="4" customFormat="1" ht="15.75">
      <c r="A2115" s="91" t="s">
        <v>430</v>
      </c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78"/>
      <c r="O2115" s="1"/>
    </row>
    <row r="2116" spans="1:15" s="4" customFormat="1" ht="23.25">
      <c r="A2116" s="541" t="s">
        <v>303</v>
      </c>
      <c r="B2116" s="541"/>
      <c r="C2116" s="541"/>
      <c r="D2116" s="541"/>
      <c r="E2116" s="1"/>
      <c r="F2116" s="1"/>
      <c r="G2116" s="1"/>
      <c r="H2116" s="1"/>
      <c r="I2116" s="1"/>
      <c r="J2116" s="1"/>
      <c r="K2116" s="1"/>
      <c r="L2116" s="1"/>
      <c r="M2116" s="1"/>
      <c r="N2116" s="78"/>
      <c r="O2116" s="1"/>
    </row>
    <row r="2117" spans="1:15" s="4" customFormat="1" ht="47.25">
      <c r="A2117" s="39" t="s">
        <v>2985</v>
      </c>
      <c r="B2117" s="39" t="s">
        <v>580</v>
      </c>
      <c r="C2117" s="39" t="s">
        <v>1930</v>
      </c>
      <c r="D2117" s="40" t="s">
        <v>1931</v>
      </c>
      <c r="E2117" s="40" t="s">
        <v>1932</v>
      </c>
      <c r="F2117" s="40" t="s">
        <v>4276</v>
      </c>
      <c r="G2117" s="40" t="s">
        <v>2986</v>
      </c>
      <c r="H2117" s="41" t="s">
        <v>2800</v>
      </c>
      <c r="I2117" s="41" t="s">
        <v>2361</v>
      </c>
      <c r="J2117" s="41" t="s">
        <v>2987</v>
      </c>
      <c r="K2117" s="42" t="s">
        <v>4613</v>
      </c>
      <c r="L2117" s="39" t="s">
        <v>2988</v>
      </c>
      <c r="M2117" s="42" t="s">
        <v>2801</v>
      </c>
      <c r="N2117" s="42" t="s">
        <v>1933</v>
      </c>
      <c r="O2117" s="39" t="s">
        <v>1929</v>
      </c>
    </row>
    <row r="2118" spans="1:15" s="4" customFormat="1" ht="15.75">
      <c r="A2118" s="43">
        <v>593</v>
      </c>
      <c r="B2118" s="45" t="s">
        <v>2077</v>
      </c>
      <c r="C2118" s="55" t="s">
        <v>572</v>
      </c>
      <c r="D2118" s="46" t="s">
        <v>2078</v>
      </c>
      <c r="E2118" s="46" t="s">
        <v>2079</v>
      </c>
      <c r="F2118" s="47" t="s">
        <v>571</v>
      </c>
      <c r="G2118" s="46" t="s">
        <v>3841</v>
      </c>
      <c r="H2118" s="48">
        <v>40</v>
      </c>
      <c r="I2118" s="49">
        <v>4.997</v>
      </c>
      <c r="J2118" s="68">
        <v>0.1</v>
      </c>
      <c r="K2118" s="58">
        <f>SUM(I2118*100)/110</f>
        <v>4.542727272727273</v>
      </c>
      <c r="L2118" s="69">
        <v>0.992</v>
      </c>
      <c r="M2118" s="49">
        <f>SUM(K2118-(K2118*L2118))</f>
        <v>0.036341818181818475</v>
      </c>
      <c r="N2118" s="51">
        <f>(M2118/H2118)</f>
        <v>0.0009085454545454619</v>
      </c>
      <c r="O2118" s="50" t="s">
        <v>4472</v>
      </c>
    </row>
    <row r="2119" spans="1:15" s="4" customFormat="1" ht="15.75">
      <c r="A2119" s="43">
        <v>637</v>
      </c>
      <c r="B2119" s="45" t="s">
        <v>4337</v>
      </c>
      <c r="C2119" s="45" t="s">
        <v>3842</v>
      </c>
      <c r="D2119" s="46" t="s">
        <v>4338</v>
      </c>
      <c r="E2119" s="46" t="s">
        <v>4339</v>
      </c>
      <c r="F2119" s="47" t="s">
        <v>571</v>
      </c>
      <c r="G2119" s="46" t="s">
        <v>2706</v>
      </c>
      <c r="H2119" s="48">
        <v>30</v>
      </c>
      <c r="I2119" s="49">
        <v>9.04</v>
      </c>
      <c r="J2119" s="68">
        <v>0.1</v>
      </c>
      <c r="K2119" s="58">
        <f>SUM(I2119*100)/110</f>
        <v>8.218181818181817</v>
      </c>
      <c r="L2119" s="69">
        <v>0.9964</v>
      </c>
      <c r="M2119" s="49">
        <f>SUM(K2119-(K2119*L2119))</f>
        <v>0.02958545454545458</v>
      </c>
      <c r="N2119" s="51">
        <f>(M2119/H2119)</f>
        <v>0.0009861818181818194</v>
      </c>
      <c r="O2119" s="50" t="s">
        <v>4472</v>
      </c>
    </row>
    <row r="2120" spans="1:15" s="4" customFormat="1" ht="16.5" thickBot="1">
      <c r="A2120" s="6"/>
      <c r="B2120" s="11"/>
      <c r="C2120" s="11"/>
      <c r="D2120" s="8"/>
      <c r="E2120" s="8"/>
      <c r="F2120" s="10"/>
      <c r="G2120" s="8"/>
      <c r="H2120" s="17"/>
      <c r="I2120" s="18"/>
      <c r="J2120" s="86"/>
      <c r="K2120" s="24"/>
      <c r="L2120" s="87"/>
      <c r="M2120" s="18"/>
      <c r="N2120" s="19"/>
      <c r="O2120" s="7"/>
    </row>
    <row r="2121" spans="1:15" s="4" customFormat="1" ht="26.25" thickBot="1">
      <c r="A2121" s="526" t="s">
        <v>1770</v>
      </c>
      <c r="B2121" s="527"/>
      <c r="C2121" s="527"/>
      <c r="D2121" s="527"/>
      <c r="E2121" s="527"/>
      <c r="F2121" s="527"/>
      <c r="G2121" s="527"/>
      <c r="H2121" s="527"/>
      <c r="I2121" s="527"/>
      <c r="J2121" s="527"/>
      <c r="K2121" s="527"/>
      <c r="L2121" s="527"/>
      <c r="M2121" s="527"/>
      <c r="N2121" s="527"/>
      <c r="O2121" s="528"/>
    </row>
    <row r="2122" spans="1:15" s="4" customFormat="1" ht="15.75">
      <c r="A2122" s="91" t="s">
        <v>431</v>
      </c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78"/>
      <c r="O2122" s="1"/>
    </row>
    <row r="2123" spans="1:15" s="4" customFormat="1" ht="23.25">
      <c r="A2123" s="541" t="s">
        <v>305</v>
      </c>
      <c r="B2123" s="541"/>
      <c r="C2123" s="541"/>
      <c r="D2123" s="541"/>
      <c r="E2123" s="1"/>
      <c r="F2123" s="1"/>
      <c r="G2123" s="1"/>
      <c r="H2123" s="1"/>
      <c r="I2123" s="1"/>
      <c r="J2123" s="1"/>
      <c r="K2123" s="1"/>
      <c r="L2123" s="1"/>
      <c r="M2123" s="1"/>
      <c r="N2123" s="78"/>
      <c r="O2123" s="1"/>
    </row>
    <row r="2124" spans="1:15" s="4" customFormat="1" ht="47.25">
      <c r="A2124" s="39" t="s">
        <v>2985</v>
      </c>
      <c r="B2124" s="39" t="s">
        <v>580</v>
      </c>
      <c r="C2124" s="39" t="s">
        <v>1930</v>
      </c>
      <c r="D2124" s="40" t="s">
        <v>1931</v>
      </c>
      <c r="E2124" s="40" t="s">
        <v>1932</v>
      </c>
      <c r="F2124" s="40" t="s">
        <v>4276</v>
      </c>
      <c r="G2124" s="40" t="s">
        <v>2986</v>
      </c>
      <c r="H2124" s="41" t="s">
        <v>2800</v>
      </c>
      <c r="I2124" s="41" t="s">
        <v>2361</v>
      </c>
      <c r="J2124" s="41" t="s">
        <v>2987</v>
      </c>
      <c r="K2124" s="42" t="s">
        <v>4613</v>
      </c>
      <c r="L2124" s="39" t="s">
        <v>2988</v>
      </c>
      <c r="M2124" s="42" t="s">
        <v>2801</v>
      </c>
      <c r="N2124" s="42" t="s">
        <v>1933</v>
      </c>
      <c r="O2124" s="39" t="s">
        <v>1929</v>
      </c>
    </row>
    <row r="2125" spans="1:15" s="4" customFormat="1" ht="31.5">
      <c r="A2125" s="43">
        <v>301</v>
      </c>
      <c r="B2125" s="44" t="s">
        <v>4393</v>
      </c>
      <c r="C2125" s="45" t="s">
        <v>3713</v>
      </c>
      <c r="D2125" s="52" t="s">
        <v>5490</v>
      </c>
      <c r="E2125" s="46" t="s">
        <v>4090</v>
      </c>
      <c r="F2125" s="47" t="s">
        <v>3712</v>
      </c>
      <c r="G2125" s="72" t="s">
        <v>3715</v>
      </c>
      <c r="H2125" s="43">
        <v>1</v>
      </c>
      <c r="I2125" s="49">
        <v>6.9</v>
      </c>
      <c r="J2125" s="68">
        <v>0.1</v>
      </c>
      <c r="K2125" s="49">
        <f>SUM(I2125*100)/110</f>
        <v>6.2727272727272725</v>
      </c>
      <c r="L2125" s="69">
        <v>0.5</v>
      </c>
      <c r="M2125" s="49">
        <f>SUM(K2125-(K2125*L2125))</f>
        <v>3.1363636363636362</v>
      </c>
      <c r="N2125" s="58">
        <f>(M2125/H2125)</f>
        <v>3.1363636363636362</v>
      </c>
      <c r="O2125" s="50" t="s">
        <v>1773</v>
      </c>
    </row>
    <row r="2126" spans="1:15" s="4" customFormat="1" ht="31.5">
      <c r="A2126" s="43">
        <v>302</v>
      </c>
      <c r="B2126" s="44" t="s">
        <v>4393</v>
      </c>
      <c r="C2126" s="45" t="s">
        <v>3714</v>
      </c>
      <c r="D2126" s="46" t="s">
        <v>4024</v>
      </c>
      <c r="E2126" s="46" t="s">
        <v>4089</v>
      </c>
      <c r="F2126" s="47" t="s">
        <v>3712</v>
      </c>
      <c r="G2126" s="72" t="s">
        <v>3716</v>
      </c>
      <c r="H2126" s="43">
        <v>1</v>
      </c>
      <c r="I2126" s="49">
        <v>7</v>
      </c>
      <c r="J2126" s="68">
        <v>0.1</v>
      </c>
      <c r="K2126" s="49">
        <f>SUM(I2126*100)/110</f>
        <v>6.363636363636363</v>
      </c>
      <c r="L2126" s="69">
        <v>0.5</v>
      </c>
      <c r="M2126" s="49">
        <f>SUM(K2126-(K2126*L2126))</f>
        <v>3.1818181818181817</v>
      </c>
      <c r="N2126" s="58">
        <f>(M2126/H2126)</f>
        <v>3.1818181818181817</v>
      </c>
      <c r="O2126" s="50" t="s">
        <v>1773</v>
      </c>
    </row>
    <row r="2127" spans="1:15" s="4" customFormat="1" ht="31.5">
      <c r="A2127" s="43">
        <v>881</v>
      </c>
      <c r="B2127" s="44" t="s">
        <v>3303</v>
      </c>
      <c r="C2127" s="55" t="s">
        <v>3961</v>
      </c>
      <c r="D2127" s="46" t="s">
        <v>3304</v>
      </c>
      <c r="E2127" s="46" t="s">
        <v>4392</v>
      </c>
      <c r="F2127" s="47" t="s">
        <v>3712</v>
      </c>
      <c r="G2127" s="43" t="s">
        <v>3962</v>
      </c>
      <c r="H2127" s="43">
        <v>1</v>
      </c>
      <c r="I2127" s="49">
        <v>7</v>
      </c>
      <c r="J2127" s="68">
        <v>0.1</v>
      </c>
      <c r="K2127" s="49">
        <f>SUM(I2127*100)/110</f>
        <v>6.363636363636363</v>
      </c>
      <c r="L2127" s="69">
        <v>0.5</v>
      </c>
      <c r="M2127" s="58">
        <f>SUM(K2127-(K2127*L2127))</f>
        <v>3.1818181818181817</v>
      </c>
      <c r="N2127" s="58">
        <f>(M2127/H2127)</f>
        <v>3.1818181818181817</v>
      </c>
      <c r="O2127" s="50" t="s">
        <v>1773</v>
      </c>
    </row>
    <row r="2128" spans="1:15" s="4" customFormat="1" ht="31.5">
      <c r="A2128" s="43">
        <v>1272</v>
      </c>
      <c r="B2128" s="44" t="s">
        <v>3394</v>
      </c>
      <c r="C2128" s="55" t="s">
        <v>3963</v>
      </c>
      <c r="D2128" s="52" t="s">
        <v>5434</v>
      </c>
      <c r="E2128" s="46" t="s">
        <v>4089</v>
      </c>
      <c r="F2128" s="47" t="s">
        <v>3712</v>
      </c>
      <c r="G2128" s="93" t="s">
        <v>5632</v>
      </c>
      <c r="H2128" s="43">
        <v>1</v>
      </c>
      <c r="I2128" s="49">
        <v>7.5</v>
      </c>
      <c r="J2128" s="68">
        <v>0.1</v>
      </c>
      <c r="K2128" s="49">
        <f>SUM(I2128*100)/110</f>
        <v>6.818181818181818</v>
      </c>
      <c r="L2128" s="69">
        <v>0.51</v>
      </c>
      <c r="M2128" s="58">
        <f>SUM(K2128-(K2128*L2128))</f>
        <v>3.340909090909091</v>
      </c>
      <c r="N2128" s="80">
        <f>(M2128/H2128)</f>
        <v>3.340909090909091</v>
      </c>
      <c r="O2128" s="50" t="s">
        <v>1773</v>
      </c>
    </row>
    <row r="2129" spans="1:15" s="4" customFormat="1" ht="32.25" thickBot="1">
      <c r="A2129" s="300">
        <v>1273</v>
      </c>
      <c r="B2129" s="461" t="s">
        <v>3394</v>
      </c>
      <c r="C2129" s="299" t="s">
        <v>3964</v>
      </c>
      <c r="D2129" s="476" t="s">
        <v>2619</v>
      </c>
      <c r="E2129" s="298" t="s">
        <v>4089</v>
      </c>
      <c r="F2129" s="463" t="s">
        <v>3712</v>
      </c>
      <c r="G2129" s="482" t="s">
        <v>5633</v>
      </c>
      <c r="H2129" s="300">
        <v>1</v>
      </c>
      <c r="I2129" s="466">
        <v>6.9999</v>
      </c>
      <c r="J2129" s="467">
        <v>0.1</v>
      </c>
      <c r="K2129" s="466">
        <f>SUM(I2129*100)/110</f>
        <v>6.363545454545455</v>
      </c>
      <c r="L2129" s="468">
        <v>0.51</v>
      </c>
      <c r="M2129" s="469">
        <f>SUM(K2129-(K2129*L2129))</f>
        <v>3.1181372727272727</v>
      </c>
      <c r="N2129" s="510">
        <f>(M2129/H2129)</f>
        <v>3.1181372727272727</v>
      </c>
      <c r="O2129" s="305" t="s">
        <v>1773</v>
      </c>
    </row>
    <row r="2130" spans="1:15" s="4" customFormat="1" ht="26.25" thickBot="1">
      <c r="A2130" s="526" t="s">
        <v>1770</v>
      </c>
      <c r="B2130" s="527"/>
      <c r="C2130" s="527"/>
      <c r="D2130" s="527"/>
      <c r="E2130" s="527"/>
      <c r="F2130" s="527"/>
      <c r="G2130" s="527"/>
      <c r="H2130" s="527"/>
      <c r="I2130" s="527"/>
      <c r="J2130" s="527"/>
      <c r="K2130" s="527"/>
      <c r="L2130" s="527"/>
      <c r="M2130" s="527"/>
      <c r="N2130" s="527"/>
      <c r="O2130" s="528"/>
    </row>
    <row r="2131" spans="1:15" s="4" customFormat="1" ht="15.75">
      <c r="A2131" s="91" t="s">
        <v>432</v>
      </c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2"/>
      <c r="O2131" s="1"/>
    </row>
    <row r="2132" spans="1:15" s="4" customFormat="1" ht="23.25">
      <c r="A2132" s="541" t="s">
        <v>305</v>
      </c>
      <c r="B2132" s="541"/>
      <c r="C2132" s="541"/>
      <c r="D2132" s="541"/>
      <c r="E2132" s="1"/>
      <c r="F2132" s="1"/>
      <c r="G2132" s="1"/>
      <c r="H2132" s="1"/>
      <c r="I2132" s="1"/>
      <c r="J2132" s="1"/>
      <c r="K2132" s="1"/>
      <c r="L2132" s="1"/>
      <c r="M2132" s="1"/>
      <c r="N2132" s="2"/>
      <c r="O2132" s="1"/>
    </row>
    <row r="2133" spans="1:15" s="4" customFormat="1" ht="47.25">
      <c r="A2133" s="39" t="s">
        <v>2985</v>
      </c>
      <c r="B2133" s="39" t="s">
        <v>580</v>
      </c>
      <c r="C2133" s="39" t="s">
        <v>1930</v>
      </c>
      <c r="D2133" s="40" t="s">
        <v>1931</v>
      </c>
      <c r="E2133" s="40" t="s">
        <v>1932</v>
      </c>
      <c r="F2133" s="40" t="s">
        <v>4276</v>
      </c>
      <c r="G2133" s="40" t="s">
        <v>2986</v>
      </c>
      <c r="H2133" s="41" t="s">
        <v>2800</v>
      </c>
      <c r="I2133" s="41" t="s">
        <v>2361</v>
      </c>
      <c r="J2133" s="41" t="s">
        <v>2987</v>
      </c>
      <c r="K2133" s="42" t="s">
        <v>4613</v>
      </c>
      <c r="L2133" s="39" t="s">
        <v>2988</v>
      </c>
      <c r="M2133" s="42" t="s">
        <v>2801</v>
      </c>
      <c r="N2133" s="42" t="s">
        <v>1933</v>
      </c>
      <c r="O2133" s="39" t="s">
        <v>1929</v>
      </c>
    </row>
    <row r="2134" spans="1:15" s="4" customFormat="1" ht="15.75">
      <c r="A2134" s="43" t="s">
        <v>731</v>
      </c>
      <c r="B2134" s="44" t="s">
        <v>1463</v>
      </c>
      <c r="C2134" s="55" t="s">
        <v>1464</v>
      </c>
      <c r="D2134" s="46" t="s">
        <v>1465</v>
      </c>
      <c r="E2134" s="46" t="s">
        <v>1466</v>
      </c>
      <c r="F2134" s="46" t="s">
        <v>1467</v>
      </c>
      <c r="G2134" s="46" t="s">
        <v>1468</v>
      </c>
      <c r="H2134" s="43">
        <v>30</v>
      </c>
      <c r="I2134" s="49">
        <v>5.94</v>
      </c>
      <c r="J2134" s="68">
        <v>0.1</v>
      </c>
      <c r="K2134" s="58">
        <f>SUM(I2134*100)/110</f>
        <v>5.4</v>
      </c>
      <c r="L2134" s="69">
        <v>0.5</v>
      </c>
      <c r="M2134" s="58">
        <f>SUM(K2134-(K2134*L2134))</f>
        <v>2.7</v>
      </c>
      <c r="N2134" s="51">
        <f>(M2134/H2134)</f>
        <v>0.09000000000000001</v>
      </c>
      <c r="O2134" s="50" t="s">
        <v>4472</v>
      </c>
    </row>
    <row r="2135" spans="1:15" s="4" customFormat="1" ht="16.5" thickBot="1">
      <c r="A2135" s="6"/>
      <c r="B2135" s="11"/>
      <c r="C2135" s="11"/>
      <c r="D2135" s="8"/>
      <c r="E2135" s="8"/>
      <c r="F2135" s="10"/>
      <c r="G2135" s="8"/>
      <c r="H2135" s="17"/>
      <c r="I2135" s="18"/>
      <c r="J2135" s="36"/>
      <c r="K2135" s="32"/>
      <c r="L2135" s="37"/>
      <c r="M2135" s="30"/>
      <c r="N2135" s="31"/>
      <c r="O2135" s="22"/>
    </row>
    <row r="2136" spans="1:15" s="4" customFormat="1" ht="26.25" thickBot="1">
      <c r="A2136" s="526" t="s">
        <v>2213</v>
      </c>
      <c r="B2136" s="527"/>
      <c r="C2136" s="527"/>
      <c r="D2136" s="527"/>
      <c r="E2136" s="527"/>
      <c r="F2136" s="527"/>
      <c r="G2136" s="527"/>
      <c r="H2136" s="527"/>
      <c r="I2136" s="527"/>
      <c r="J2136" s="527"/>
      <c r="K2136" s="527"/>
      <c r="L2136" s="527"/>
      <c r="M2136" s="527"/>
      <c r="N2136" s="527"/>
      <c r="O2136" s="528"/>
    </row>
    <row r="2137" spans="1:15" s="4" customFormat="1" ht="15">
      <c r="A2137" s="248" t="s">
        <v>1959</v>
      </c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78"/>
      <c r="O2137" s="1"/>
    </row>
    <row r="2138" spans="1:15" s="4" customFormat="1" ht="15.75">
      <c r="A2138" s="259" t="s">
        <v>433</v>
      </c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78"/>
      <c r="O2138" s="1"/>
    </row>
    <row r="2139" spans="1:15" s="4" customFormat="1" ht="23.25">
      <c r="A2139" s="541" t="s">
        <v>306</v>
      </c>
      <c r="B2139" s="541"/>
      <c r="C2139" s="541"/>
      <c r="D2139" s="541"/>
      <c r="E2139" s="1"/>
      <c r="F2139" s="1"/>
      <c r="G2139" s="1"/>
      <c r="H2139" s="1"/>
      <c r="I2139" s="1"/>
      <c r="J2139" s="1"/>
      <c r="K2139" s="1"/>
      <c r="L2139" s="1"/>
      <c r="M2139" s="1"/>
      <c r="N2139" s="78"/>
      <c r="O2139" s="1"/>
    </row>
    <row r="2140" spans="1:17" s="4" customFormat="1" ht="48" thickBot="1">
      <c r="A2140" s="39" t="s">
        <v>2985</v>
      </c>
      <c r="B2140" s="39" t="s">
        <v>580</v>
      </c>
      <c r="C2140" s="94" t="s">
        <v>1930</v>
      </c>
      <c r="D2140" s="95" t="s">
        <v>1931</v>
      </c>
      <c r="E2140" s="95" t="s">
        <v>1932</v>
      </c>
      <c r="F2140" s="95" t="s">
        <v>4276</v>
      </c>
      <c r="G2140" s="95" t="s">
        <v>2986</v>
      </c>
      <c r="H2140" s="96" t="s">
        <v>2800</v>
      </c>
      <c r="I2140" s="41" t="s">
        <v>2361</v>
      </c>
      <c r="J2140" s="41" t="s">
        <v>2987</v>
      </c>
      <c r="K2140" s="42" t="s">
        <v>4613</v>
      </c>
      <c r="L2140" s="39" t="s">
        <v>2988</v>
      </c>
      <c r="M2140" s="42" t="s">
        <v>2801</v>
      </c>
      <c r="N2140" s="42" t="s">
        <v>1933</v>
      </c>
      <c r="O2140" s="39" t="s">
        <v>1929</v>
      </c>
      <c r="Q2140" s="1"/>
    </row>
    <row r="2141" spans="1:15" s="2" customFormat="1" ht="15.75">
      <c r="A2141" s="39"/>
      <c r="B2141" s="348"/>
      <c r="C2141" s="457"/>
      <c r="D2141" s="458" t="s">
        <v>341</v>
      </c>
      <c r="E2141" s="458"/>
      <c r="F2141" s="458"/>
      <c r="G2141" s="458"/>
      <c r="H2141" s="552" t="s">
        <v>48</v>
      </c>
      <c r="I2141" s="553"/>
      <c r="J2141" s="554"/>
      <c r="K2141" s="42" t="s">
        <v>49</v>
      </c>
      <c r="L2141" s="39"/>
      <c r="M2141" s="42"/>
      <c r="N2141" s="42"/>
      <c r="O2141" s="39"/>
    </row>
    <row r="2142" spans="1:15" s="4" customFormat="1" ht="32.25" thickBot="1">
      <c r="A2142" s="43">
        <v>433</v>
      </c>
      <c r="B2142" s="296" t="s">
        <v>4812</v>
      </c>
      <c r="C2142" s="459" t="s">
        <v>2015</v>
      </c>
      <c r="D2142" s="193" t="s">
        <v>4813</v>
      </c>
      <c r="E2142" s="193" t="s">
        <v>4814</v>
      </c>
      <c r="F2142" s="192" t="s">
        <v>5337</v>
      </c>
      <c r="G2142" s="193" t="s">
        <v>2513</v>
      </c>
      <c r="H2142" s="460">
        <v>14</v>
      </c>
      <c r="I2142" s="456">
        <v>7.04</v>
      </c>
      <c r="J2142" s="291">
        <v>0.1</v>
      </c>
      <c r="K2142" s="292">
        <f>SUM(I2142*100)/110</f>
        <v>6.4</v>
      </c>
      <c r="L2142" s="83">
        <v>0.5</v>
      </c>
      <c r="M2142" s="292">
        <f>SUM(K2142-(K2142*L2142))</f>
        <v>3.2</v>
      </c>
      <c r="N2142" s="292">
        <f>(M2142/H2142)</f>
        <v>0.2285714285714286</v>
      </c>
      <c r="O2142" s="50" t="s">
        <v>4472</v>
      </c>
    </row>
    <row r="2143" spans="1:15" s="4" customFormat="1" ht="31.5">
      <c r="A2143" s="43">
        <v>100</v>
      </c>
      <c r="B2143" s="45" t="s">
        <v>1673</v>
      </c>
      <c r="C2143" s="55" t="s">
        <v>5330</v>
      </c>
      <c r="D2143" s="46" t="s">
        <v>1674</v>
      </c>
      <c r="E2143" s="46" t="s">
        <v>5126</v>
      </c>
      <c r="F2143" s="47" t="s">
        <v>5337</v>
      </c>
      <c r="G2143" s="47" t="s">
        <v>5331</v>
      </c>
      <c r="H2143" s="43">
        <v>20</v>
      </c>
      <c r="I2143" s="49">
        <v>4.97</v>
      </c>
      <c r="J2143" s="68">
        <v>0.1</v>
      </c>
      <c r="K2143" s="49">
        <f>SUM(I2143*100)/110</f>
        <v>4.5181818181818185</v>
      </c>
      <c r="L2143" s="81">
        <v>0.72</v>
      </c>
      <c r="M2143" s="49">
        <f>SUM(K2143-(K2143*L2143))</f>
        <v>1.2650909090909095</v>
      </c>
      <c r="N2143" s="54">
        <f>(M2143/H2143)</f>
        <v>0.06325454545454548</v>
      </c>
      <c r="O2143" s="50" t="s">
        <v>4472</v>
      </c>
    </row>
    <row r="2144" spans="1:15" s="4" customFormat="1" ht="47.25">
      <c r="A2144" s="43">
        <v>1130</v>
      </c>
      <c r="B2144" s="45" t="s">
        <v>1938</v>
      </c>
      <c r="C2144" s="55" t="s">
        <v>1823</v>
      </c>
      <c r="D2144" s="52" t="s">
        <v>2150</v>
      </c>
      <c r="E2144" s="46" t="s">
        <v>2151</v>
      </c>
      <c r="F2144" s="47" t="s">
        <v>5337</v>
      </c>
      <c r="G2144" s="46" t="s">
        <v>5547</v>
      </c>
      <c r="H2144" s="48">
        <v>20</v>
      </c>
      <c r="I2144" s="49">
        <v>6.5</v>
      </c>
      <c r="J2144" s="68">
        <v>0.1</v>
      </c>
      <c r="K2144" s="49">
        <f>SUM(I2144*100)/110</f>
        <v>5.909090909090909</v>
      </c>
      <c r="L2144" s="69">
        <v>0.58</v>
      </c>
      <c r="M2144" s="49">
        <f>SUM(K2144-(K2144*L2144))</f>
        <v>2.481818181818182</v>
      </c>
      <c r="N2144" s="54">
        <f>(M2144/H2144)</f>
        <v>0.1240909090909091</v>
      </c>
      <c r="O2144" s="50" t="s">
        <v>1773</v>
      </c>
    </row>
    <row r="2145" spans="1:15" ht="31.5">
      <c r="A2145" s="43">
        <v>21</v>
      </c>
      <c r="B2145" s="45" t="s">
        <v>5366</v>
      </c>
      <c r="C2145" s="55" t="s">
        <v>1992</v>
      </c>
      <c r="D2145" s="46" t="s">
        <v>5367</v>
      </c>
      <c r="E2145" s="46" t="s">
        <v>5368</v>
      </c>
      <c r="F2145" s="47" t="s">
        <v>5337</v>
      </c>
      <c r="G2145" s="46" t="s">
        <v>1993</v>
      </c>
      <c r="H2145" s="48">
        <v>4</v>
      </c>
      <c r="I2145" s="49" t="s">
        <v>5604</v>
      </c>
      <c r="J2145" s="68">
        <v>0.1</v>
      </c>
      <c r="K2145" s="49" t="s">
        <v>5604</v>
      </c>
      <c r="L2145" s="69"/>
      <c r="M2145" s="49">
        <v>12.96</v>
      </c>
      <c r="N2145" s="51">
        <v>3.239</v>
      </c>
      <c r="O2145" s="50" t="s">
        <v>1994</v>
      </c>
    </row>
    <row r="2146" spans="1:15" ht="31.5">
      <c r="A2146" s="43">
        <v>769</v>
      </c>
      <c r="B2146" s="45" t="s">
        <v>3288</v>
      </c>
      <c r="C2146" s="55" t="s">
        <v>1821</v>
      </c>
      <c r="D2146" s="46" t="s">
        <v>3287</v>
      </c>
      <c r="E2146" s="46" t="s">
        <v>3289</v>
      </c>
      <c r="F2146" s="47" t="s">
        <v>5337</v>
      </c>
      <c r="G2146" s="46" t="s">
        <v>1824</v>
      </c>
      <c r="H2146" s="48">
        <v>21</v>
      </c>
      <c r="I2146" s="49">
        <v>11</v>
      </c>
      <c r="J2146" s="68">
        <v>0.1</v>
      </c>
      <c r="K2146" s="58">
        <f aca="true" t="shared" si="145" ref="K2146:K2157">SUM(I2146*100)/110</f>
        <v>10</v>
      </c>
      <c r="L2146" s="69">
        <v>0.5031</v>
      </c>
      <c r="M2146" s="58">
        <f aca="true" t="shared" si="146" ref="M2146:M2157">SUM(K2146-(K2146*L2146))</f>
        <v>4.969</v>
      </c>
      <c r="N2146" s="54">
        <f aca="true" t="shared" si="147" ref="N2146:N2157">(M2146/H2146)</f>
        <v>0.23661904761904765</v>
      </c>
      <c r="O2146" s="50" t="s">
        <v>4472</v>
      </c>
    </row>
    <row r="2147" spans="1:15" ht="31.5">
      <c r="A2147" s="43">
        <v>770</v>
      </c>
      <c r="B2147" s="45" t="s">
        <v>3288</v>
      </c>
      <c r="C2147" s="55" t="s">
        <v>1822</v>
      </c>
      <c r="D2147" s="46" t="s">
        <v>3287</v>
      </c>
      <c r="E2147" s="46" t="s">
        <v>4204</v>
      </c>
      <c r="F2147" s="47" t="s">
        <v>5337</v>
      </c>
      <c r="G2147" s="46" t="s">
        <v>1825</v>
      </c>
      <c r="H2147" s="48">
        <v>28</v>
      </c>
      <c r="I2147" s="49">
        <v>27.01</v>
      </c>
      <c r="J2147" s="68">
        <v>0.1</v>
      </c>
      <c r="K2147" s="58">
        <f t="shared" si="145"/>
        <v>24.554545454545455</v>
      </c>
      <c r="L2147" s="69">
        <v>0.5026</v>
      </c>
      <c r="M2147" s="58">
        <f t="shared" si="146"/>
        <v>12.213430909090908</v>
      </c>
      <c r="N2147" s="54">
        <f t="shared" si="147"/>
        <v>0.436193961038961</v>
      </c>
      <c r="O2147" s="50" t="s">
        <v>4472</v>
      </c>
    </row>
    <row r="2148" spans="1:17" ht="31.5">
      <c r="A2148" s="43">
        <v>434</v>
      </c>
      <c r="B2148" s="45" t="s">
        <v>4532</v>
      </c>
      <c r="C2148" s="55" t="s">
        <v>2514</v>
      </c>
      <c r="D2148" s="46" t="s">
        <v>4005</v>
      </c>
      <c r="E2148" s="46" t="s">
        <v>4006</v>
      </c>
      <c r="F2148" s="47" t="s">
        <v>5337</v>
      </c>
      <c r="G2148" s="46" t="s">
        <v>2515</v>
      </c>
      <c r="H2148" s="48">
        <v>28</v>
      </c>
      <c r="I2148" s="49">
        <v>4.51</v>
      </c>
      <c r="J2148" s="68">
        <v>0.1</v>
      </c>
      <c r="K2148" s="58">
        <f>SUM(I2148*100)/110</f>
        <v>4.1</v>
      </c>
      <c r="L2148" s="69">
        <v>0.8543</v>
      </c>
      <c r="M2148" s="49">
        <f>SUM(K2148-(K2148*L2148))</f>
        <v>0.5973700000000002</v>
      </c>
      <c r="N2148" s="54">
        <f>(M2148/H2148)</f>
        <v>0.021334642857142865</v>
      </c>
      <c r="O2148" s="50" t="s">
        <v>4472</v>
      </c>
      <c r="Q2148" s="48"/>
    </row>
    <row r="2149" spans="1:15" s="1" customFormat="1" ht="31.5">
      <c r="A2149" s="43">
        <v>435</v>
      </c>
      <c r="B2149" s="45" t="s">
        <v>4532</v>
      </c>
      <c r="C2149" s="55" t="s">
        <v>4538</v>
      </c>
      <c r="D2149" s="46" t="s">
        <v>4005</v>
      </c>
      <c r="E2149" s="46" t="s">
        <v>2184</v>
      </c>
      <c r="F2149" s="47" t="s">
        <v>5337</v>
      </c>
      <c r="G2149" s="46" t="s">
        <v>4537</v>
      </c>
      <c r="H2149" s="48">
        <v>14</v>
      </c>
      <c r="I2149" s="49">
        <v>4.97</v>
      </c>
      <c r="J2149" s="68">
        <v>0.1</v>
      </c>
      <c r="K2149" s="58">
        <f t="shared" si="145"/>
        <v>4.5181818181818185</v>
      </c>
      <c r="L2149" s="69">
        <v>0.918</v>
      </c>
      <c r="M2149" s="49">
        <f t="shared" si="146"/>
        <v>0.37049090909090854</v>
      </c>
      <c r="N2149" s="54">
        <f t="shared" si="147"/>
        <v>0.026463636363636325</v>
      </c>
      <c r="O2149" s="50" t="s">
        <v>4472</v>
      </c>
    </row>
    <row r="2150" spans="1:15" s="1" customFormat="1" ht="31.5">
      <c r="A2150" s="43">
        <v>1031</v>
      </c>
      <c r="B2150" s="44" t="s">
        <v>3258</v>
      </c>
      <c r="C2150" s="55" t="s">
        <v>2089</v>
      </c>
      <c r="D2150" s="46" t="s">
        <v>3259</v>
      </c>
      <c r="E2150" s="46" t="s">
        <v>4204</v>
      </c>
      <c r="F2150" s="47" t="s">
        <v>5337</v>
      </c>
      <c r="G2150" s="46" t="s">
        <v>382</v>
      </c>
      <c r="H2150" s="48">
        <v>50</v>
      </c>
      <c r="I2150" s="126" t="s">
        <v>383</v>
      </c>
      <c r="J2150" s="68"/>
      <c r="K2150" s="49"/>
      <c r="L2150" s="69"/>
      <c r="M2150" s="58"/>
      <c r="N2150" s="51"/>
      <c r="O2150" s="50"/>
    </row>
    <row r="2151" spans="1:15" s="4" customFormat="1" ht="15.75">
      <c r="A2151" s="43"/>
      <c r="B2151" s="44"/>
      <c r="C2151" s="55"/>
      <c r="D2151" s="46"/>
      <c r="E2151" s="46"/>
      <c r="F2151" s="47"/>
      <c r="G2151" s="46"/>
      <c r="H2151" s="560" t="s">
        <v>48</v>
      </c>
      <c r="I2151" s="561"/>
      <c r="J2151" s="562"/>
      <c r="K2151" s="42" t="s">
        <v>49</v>
      </c>
      <c r="L2151" s="69"/>
      <c r="M2151" s="58"/>
      <c r="N2151" s="51"/>
      <c r="O2151" s="50"/>
    </row>
    <row r="2152" spans="1:15" s="4" customFormat="1" ht="31.5">
      <c r="A2152" s="43">
        <v>1126</v>
      </c>
      <c r="B2152" s="45" t="s">
        <v>4676</v>
      </c>
      <c r="C2152" s="55" t="s">
        <v>2090</v>
      </c>
      <c r="D2152" s="46" t="s">
        <v>4677</v>
      </c>
      <c r="E2152" s="46" t="s">
        <v>5186</v>
      </c>
      <c r="F2152" s="47" t="s">
        <v>5337</v>
      </c>
      <c r="G2152" s="46" t="s">
        <v>3709</v>
      </c>
      <c r="H2152" s="48">
        <v>28</v>
      </c>
      <c r="I2152" s="290">
        <v>10.74</v>
      </c>
      <c r="J2152" s="291">
        <v>0.1</v>
      </c>
      <c r="K2152" s="290">
        <f t="shared" si="145"/>
        <v>9.763636363636364</v>
      </c>
      <c r="L2152" s="83">
        <v>0.5127</v>
      </c>
      <c r="M2152" s="85">
        <f t="shared" si="146"/>
        <v>4.75782</v>
      </c>
      <c r="N2152" s="292">
        <f t="shared" si="147"/>
        <v>0.16992214285714285</v>
      </c>
      <c r="O2152" s="50" t="s">
        <v>2258</v>
      </c>
    </row>
    <row r="2153" spans="1:15" s="4" customFormat="1" ht="31.5">
      <c r="A2153" s="43">
        <v>1127</v>
      </c>
      <c r="B2153" s="45" t="s">
        <v>4676</v>
      </c>
      <c r="C2153" s="55" t="s">
        <v>3708</v>
      </c>
      <c r="D2153" s="46" t="s">
        <v>4677</v>
      </c>
      <c r="E2153" s="46" t="s">
        <v>5342</v>
      </c>
      <c r="F2153" s="47" t="s">
        <v>5337</v>
      </c>
      <c r="G2153" s="46" t="s">
        <v>3710</v>
      </c>
      <c r="H2153" s="48">
        <v>28</v>
      </c>
      <c r="I2153" s="290">
        <v>16.2</v>
      </c>
      <c r="J2153" s="291">
        <v>0.1</v>
      </c>
      <c r="K2153" s="290">
        <f t="shared" si="145"/>
        <v>14.727272727272727</v>
      </c>
      <c r="L2153" s="83">
        <v>0.5219</v>
      </c>
      <c r="M2153" s="85">
        <f t="shared" si="146"/>
        <v>7.0411090909090905</v>
      </c>
      <c r="N2153" s="292">
        <f t="shared" si="147"/>
        <v>0.2514681818181818</v>
      </c>
      <c r="O2153" s="50" t="s">
        <v>2258</v>
      </c>
    </row>
    <row r="2154" spans="1:15" s="4" customFormat="1" ht="15.75">
      <c r="A2154" s="43"/>
      <c r="B2154" s="45"/>
      <c r="C2154" s="55"/>
      <c r="D2154" s="46"/>
      <c r="E2154" s="46"/>
      <c r="F2154" s="47"/>
      <c r="G2154" s="46"/>
      <c r="H2154" s="48"/>
      <c r="I2154" s="49"/>
      <c r="J2154" s="68"/>
      <c r="K2154" s="49"/>
      <c r="L2154" s="69"/>
      <c r="M2154" s="58"/>
      <c r="N2154" s="54"/>
      <c r="O2154" s="50"/>
    </row>
    <row r="2155" spans="1:15" s="4" customFormat="1" ht="31.5">
      <c r="A2155" s="43">
        <v>244</v>
      </c>
      <c r="B2155" s="45" t="s">
        <v>2765</v>
      </c>
      <c r="C2155" s="45" t="s">
        <v>2063</v>
      </c>
      <c r="D2155" s="46" t="s">
        <v>640</v>
      </c>
      <c r="E2155" s="46" t="s">
        <v>4025</v>
      </c>
      <c r="F2155" s="47" t="s">
        <v>5337</v>
      </c>
      <c r="G2155" s="47" t="s">
        <v>2064</v>
      </c>
      <c r="H2155" s="48">
        <v>1</v>
      </c>
      <c r="I2155" s="49">
        <v>5.87</v>
      </c>
      <c r="J2155" s="68">
        <v>0.1</v>
      </c>
      <c r="K2155" s="49">
        <f>SUM(I2155*100)/110</f>
        <v>5.336363636363636</v>
      </c>
      <c r="L2155" s="69">
        <v>0.65</v>
      </c>
      <c r="M2155" s="49">
        <f>SUM(K2155-(K2155*L2155))</f>
        <v>1.8677272727272727</v>
      </c>
      <c r="N2155" s="54">
        <f>(M2155/H2155)</f>
        <v>1.8677272727272727</v>
      </c>
      <c r="O2155" s="50" t="s">
        <v>4145</v>
      </c>
    </row>
    <row r="2156" spans="1:15" s="4" customFormat="1" ht="31.5">
      <c r="A2156" s="43">
        <v>245</v>
      </c>
      <c r="B2156" s="45" t="s">
        <v>2765</v>
      </c>
      <c r="C2156" s="45" t="s">
        <v>2065</v>
      </c>
      <c r="D2156" s="46" t="s">
        <v>640</v>
      </c>
      <c r="E2156" s="46" t="s">
        <v>4362</v>
      </c>
      <c r="F2156" s="47" t="s">
        <v>5337</v>
      </c>
      <c r="G2156" s="47" t="s">
        <v>2066</v>
      </c>
      <c r="H2156" s="48">
        <v>1</v>
      </c>
      <c r="I2156" s="49">
        <v>19.21</v>
      </c>
      <c r="J2156" s="68">
        <v>0.1</v>
      </c>
      <c r="K2156" s="49">
        <f t="shared" si="145"/>
        <v>17.463636363636365</v>
      </c>
      <c r="L2156" s="69">
        <v>0.65</v>
      </c>
      <c r="M2156" s="49">
        <f t="shared" si="146"/>
        <v>6.112272727272726</v>
      </c>
      <c r="N2156" s="54">
        <f t="shared" si="147"/>
        <v>6.112272727272726</v>
      </c>
      <c r="O2156" s="50" t="s">
        <v>1771</v>
      </c>
    </row>
    <row r="2157" spans="1:15" s="4" customFormat="1" ht="32.25" thickBot="1">
      <c r="A2157" s="300">
        <v>1249</v>
      </c>
      <c r="B2157" s="461" t="s">
        <v>4731</v>
      </c>
      <c r="C2157" s="297" t="s">
        <v>3711</v>
      </c>
      <c r="D2157" s="298" t="s">
        <v>4732</v>
      </c>
      <c r="E2157" s="298" t="s">
        <v>2964</v>
      </c>
      <c r="F2157" s="463" t="s">
        <v>5337</v>
      </c>
      <c r="G2157" s="298" t="s">
        <v>5753</v>
      </c>
      <c r="H2157" s="300">
        <v>21</v>
      </c>
      <c r="I2157" s="466">
        <v>120.2</v>
      </c>
      <c r="J2157" s="467">
        <v>0.1</v>
      </c>
      <c r="K2157" s="466">
        <f t="shared" si="145"/>
        <v>109.27272727272727</v>
      </c>
      <c r="L2157" s="468">
        <v>0.52</v>
      </c>
      <c r="M2157" s="469">
        <f t="shared" si="146"/>
        <v>52.450909090909086</v>
      </c>
      <c r="N2157" s="473">
        <f t="shared" si="147"/>
        <v>2.4976623376623373</v>
      </c>
      <c r="O2157" s="305" t="s">
        <v>1651</v>
      </c>
    </row>
    <row r="2158" spans="1:15" s="4" customFormat="1" ht="24" thickBot="1">
      <c r="A2158" s="525" t="s">
        <v>158</v>
      </c>
      <c r="B2158" s="523"/>
      <c r="C2158" s="523"/>
      <c r="D2158" s="523"/>
      <c r="E2158" s="523"/>
      <c r="F2158" s="523"/>
      <c r="G2158" s="523"/>
      <c r="H2158" s="523"/>
      <c r="I2158" s="523"/>
      <c r="J2158" s="523"/>
      <c r="K2158" s="523"/>
      <c r="L2158" s="523"/>
      <c r="M2158" s="523"/>
      <c r="N2158" s="523"/>
      <c r="O2158" s="503"/>
    </row>
    <row r="2159" spans="1:15" s="4" customFormat="1" ht="15.75">
      <c r="A2159" s="20" t="s">
        <v>434</v>
      </c>
      <c r="B2159" s="253"/>
      <c r="C2159" s="253"/>
      <c r="D2159" s="253"/>
      <c r="E2159" s="253"/>
      <c r="F2159" s="253"/>
      <c r="G2159" s="254"/>
      <c r="H2159" s="253"/>
      <c r="I2159" s="253"/>
      <c r="J2159" s="253"/>
      <c r="K2159" s="253"/>
      <c r="L2159" s="253"/>
      <c r="M2159" s="253"/>
      <c r="N2159" s="20"/>
      <c r="O2159" s="253"/>
    </row>
    <row r="2160" spans="1:15" s="4" customFormat="1" ht="23.25">
      <c r="A2160" s="541" t="s">
        <v>306</v>
      </c>
      <c r="B2160" s="541"/>
      <c r="C2160" s="541"/>
      <c r="D2160" s="541"/>
      <c r="E2160" s="253"/>
      <c r="F2160" s="253"/>
      <c r="G2160" s="254"/>
      <c r="H2160" s="253"/>
      <c r="I2160" s="253"/>
      <c r="J2160" s="253"/>
      <c r="K2160" s="253"/>
      <c r="L2160" s="253"/>
      <c r="M2160" s="253"/>
      <c r="N2160" s="20"/>
      <c r="O2160" s="253"/>
    </row>
    <row r="2161" spans="1:15" s="4" customFormat="1" ht="47.25">
      <c r="A2161" s="129" t="s">
        <v>735</v>
      </c>
      <c r="B2161" s="129" t="s">
        <v>580</v>
      </c>
      <c r="C2161" s="129" t="s">
        <v>1930</v>
      </c>
      <c r="D2161" s="129" t="s">
        <v>1931</v>
      </c>
      <c r="E2161" s="130" t="s">
        <v>736</v>
      </c>
      <c r="F2161" s="129" t="s">
        <v>737</v>
      </c>
      <c r="G2161" s="129" t="s">
        <v>738</v>
      </c>
      <c r="H2161" s="130" t="s">
        <v>2800</v>
      </c>
      <c r="I2161" s="130" t="s">
        <v>739</v>
      </c>
      <c r="J2161" s="129" t="s">
        <v>2987</v>
      </c>
      <c r="K2161" s="130" t="s">
        <v>740</v>
      </c>
      <c r="L2161" s="129" t="s">
        <v>2988</v>
      </c>
      <c r="M2161" s="130" t="s">
        <v>741</v>
      </c>
      <c r="N2161" s="130" t="s">
        <v>742</v>
      </c>
      <c r="O2161" s="129" t="s">
        <v>1929</v>
      </c>
    </row>
    <row r="2162" spans="1:15" s="4" customFormat="1" ht="19.5">
      <c r="A2162" s="164" t="s">
        <v>1527</v>
      </c>
      <c r="B2162" s="132" t="s">
        <v>3674</v>
      </c>
      <c r="C2162" s="133" t="s">
        <v>1528</v>
      </c>
      <c r="D2162" s="134" t="s">
        <v>1529</v>
      </c>
      <c r="E2162" s="134" t="s">
        <v>1530</v>
      </c>
      <c r="F2162" s="135"/>
      <c r="G2162" s="129" t="s">
        <v>1531</v>
      </c>
      <c r="H2162" s="136">
        <v>10</v>
      </c>
      <c r="I2162" s="142">
        <v>12.39</v>
      </c>
      <c r="J2162" s="137">
        <v>0.1</v>
      </c>
      <c r="K2162" s="142">
        <v>11.26</v>
      </c>
      <c r="L2162" s="143">
        <v>0.7</v>
      </c>
      <c r="M2162" s="138">
        <f>SUM(K2162)-(K2162*L2162)</f>
        <v>3.378</v>
      </c>
      <c r="N2162" s="138">
        <v>0.33791</v>
      </c>
      <c r="O2162" s="110" t="s">
        <v>1773</v>
      </c>
    </row>
    <row r="2163" spans="1:15" s="4" customFormat="1" ht="16.5" thickBot="1">
      <c r="A2163" s="6"/>
      <c r="B2163" s="9"/>
      <c r="C2163" s="12"/>
      <c r="D2163" s="8"/>
      <c r="E2163" s="8"/>
      <c r="F2163" s="10"/>
      <c r="G2163" s="8"/>
      <c r="H2163" s="6"/>
      <c r="I2163" s="18"/>
      <c r="J2163" s="86"/>
      <c r="K2163" s="18"/>
      <c r="L2163" s="87"/>
      <c r="M2163" s="24"/>
      <c r="N2163" s="19"/>
      <c r="O2163" s="7"/>
    </row>
    <row r="2164" spans="1:15" s="4" customFormat="1" ht="26.25" thickBot="1">
      <c r="A2164" s="526" t="s">
        <v>3692</v>
      </c>
      <c r="B2164" s="527"/>
      <c r="C2164" s="527"/>
      <c r="D2164" s="527"/>
      <c r="E2164" s="527"/>
      <c r="F2164" s="527"/>
      <c r="G2164" s="527"/>
      <c r="H2164" s="527"/>
      <c r="I2164" s="527"/>
      <c r="J2164" s="527"/>
      <c r="K2164" s="527"/>
      <c r="L2164" s="527"/>
      <c r="M2164" s="527"/>
      <c r="N2164" s="527"/>
      <c r="O2164" s="528"/>
    </row>
    <row r="2165" ht="15.75">
      <c r="A2165" s="91" t="s">
        <v>45</v>
      </c>
    </row>
    <row r="2166" spans="1:18" ht="23.25">
      <c r="A2166" s="541" t="s">
        <v>307</v>
      </c>
      <c r="B2166" s="541"/>
      <c r="C2166" s="541"/>
      <c r="D2166" s="541"/>
      <c r="Q2166" s="16"/>
      <c r="R2166" s="16"/>
    </row>
    <row r="2167" spans="1:18" s="1" customFormat="1" ht="47.25">
      <c r="A2167" s="39" t="s">
        <v>2985</v>
      </c>
      <c r="B2167" s="39" t="s">
        <v>580</v>
      </c>
      <c r="C2167" s="39" t="s">
        <v>1930</v>
      </c>
      <c r="D2167" s="40" t="s">
        <v>1931</v>
      </c>
      <c r="E2167" s="40" t="s">
        <v>1932</v>
      </c>
      <c r="F2167" s="40" t="s">
        <v>4276</v>
      </c>
      <c r="G2167" s="40" t="s">
        <v>2986</v>
      </c>
      <c r="H2167" s="41" t="s">
        <v>2800</v>
      </c>
      <c r="I2167" s="41" t="s">
        <v>2361</v>
      </c>
      <c r="J2167" s="41" t="s">
        <v>2987</v>
      </c>
      <c r="K2167" s="42" t="s">
        <v>4613</v>
      </c>
      <c r="L2167" s="39" t="s">
        <v>2988</v>
      </c>
      <c r="M2167" s="42" t="s">
        <v>2801</v>
      </c>
      <c r="N2167" s="42" t="s">
        <v>1933</v>
      </c>
      <c r="O2167" s="39" t="s">
        <v>1929</v>
      </c>
      <c r="Q2167" s="4"/>
      <c r="R2167" s="4"/>
    </row>
    <row r="2168" spans="1:18" ht="15.75">
      <c r="A2168" s="43">
        <v>121</v>
      </c>
      <c r="B2168" s="45" t="s">
        <v>5280</v>
      </c>
      <c r="C2168" s="45" t="s">
        <v>5758</v>
      </c>
      <c r="D2168" s="46" t="s">
        <v>5281</v>
      </c>
      <c r="E2168" s="46" t="s">
        <v>4692</v>
      </c>
      <c r="F2168" s="47" t="s">
        <v>5757</v>
      </c>
      <c r="G2168" s="47" t="s">
        <v>5760</v>
      </c>
      <c r="H2168" s="48">
        <v>42</v>
      </c>
      <c r="I2168" s="49">
        <v>10.05</v>
      </c>
      <c r="J2168" s="68">
        <v>0.1</v>
      </c>
      <c r="K2168" s="49">
        <f aca="true" t="shared" si="148" ref="K2168:K2173">SUM(I2168*100)/110</f>
        <v>9.136363636363637</v>
      </c>
      <c r="L2168" s="69">
        <v>0.91</v>
      </c>
      <c r="M2168" s="58">
        <f aca="true" t="shared" si="149" ref="M2168:M2173">SUM(K2168-(K2168*L2168))</f>
        <v>0.8222727272727273</v>
      </c>
      <c r="N2168" s="54">
        <f aca="true" t="shared" si="150" ref="N2168:N2173">(M2168/H2168)</f>
        <v>0.019577922077922076</v>
      </c>
      <c r="O2168" s="50" t="s">
        <v>4472</v>
      </c>
      <c r="Q2168" s="16"/>
      <c r="R2168" s="16"/>
    </row>
    <row r="2169" spans="1:18" ht="15.75">
      <c r="A2169" s="43">
        <v>122</v>
      </c>
      <c r="B2169" s="45" t="s">
        <v>5280</v>
      </c>
      <c r="C2169" s="45" t="s">
        <v>5759</v>
      </c>
      <c r="D2169" s="46" t="s">
        <v>5281</v>
      </c>
      <c r="E2169" s="46" t="s">
        <v>5282</v>
      </c>
      <c r="F2169" s="47" t="s">
        <v>5757</v>
      </c>
      <c r="G2169" s="47" t="s">
        <v>5761</v>
      </c>
      <c r="H2169" s="48">
        <v>10</v>
      </c>
      <c r="I2169" s="49">
        <v>10.5</v>
      </c>
      <c r="J2169" s="68">
        <v>0.1</v>
      </c>
      <c r="K2169" s="49">
        <f t="shared" si="148"/>
        <v>9.545454545454545</v>
      </c>
      <c r="L2169" s="111">
        <v>0.500274</v>
      </c>
      <c r="M2169" s="49">
        <f t="shared" si="149"/>
        <v>4.770111818181818</v>
      </c>
      <c r="N2169" s="54">
        <f t="shared" si="150"/>
        <v>0.4770111818181818</v>
      </c>
      <c r="O2169" s="50" t="s">
        <v>4472</v>
      </c>
      <c r="Q2169" s="16"/>
      <c r="R2169" s="16"/>
    </row>
    <row r="2170" spans="1:18" ht="15.75">
      <c r="A2170" s="43">
        <v>1058</v>
      </c>
      <c r="B2170" s="45" t="s">
        <v>2190</v>
      </c>
      <c r="C2170" s="55" t="s">
        <v>5762</v>
      </c>
      <c r="D2170" s="46" t="s">
        <v>2191</v>
      </c>
      <c r="E2170" s="46" t="s">
        <v>2192</v>
      </c>
      <c r="F2170" s="46" t="s">
        <v>5757</v>
      </c>
      <c r="G2170" s="46" t="s">
        <v>5766</v>
      </c>
      <c r="H2170" s="64">
        <v>28</v>
      </c>
      <c r="I2170" s="49">
        <v>12.099</v>
      </c>
      <c r="J2170" s="68">
        <v>0.1</v>
      </c>
      <c r="K2170" s="49">
        <f t="shared" si="148"/>
        <v>10.99909090909091</v>
      </c>
      <c r="L2170" s="111">
        <v>0.8701</v>
      </c>
      <c r="M2170" s="58">
        <v>0.76</v>
      </c>
      <c r="N2170" s="54">
        <v>0.02698</v>
      </c>
      <c r="O2170" s="50" t="s">
        <v>4472</v>
      </c>
      <c r="Q2170" s="16"/>
      <c r="R2170" s="16"/>
    </row>
    <row r="2171" spans="1:18" ht="15.75">
      <c r="A2171" s="43">
        <v>1059</v>
      </c>
      <c r="B2171" s="45" t="s">
        <v>2190</v>
      </c>
      <c r="C2171" s="55" t="s">
        <v>5763</v>
      </c>
      <c r="D2171" s="46" t="s">
        <v>2191</v>
      </c>
      <c r="E2171" s="46" t="s">
        <v>4052</v>
      </c>
      <c r="F2171" s="46" t="s">
        <v>5757</v>
      </c>
      <c r="G2171" s="46" t="s">
        <v>1781</v>
      </c>
      <c r="H2171" s="64">
        <v>14</v>
      </c>
      <c r="I2171" s="49">
        <v>4.83</v>
      </c>
      <c r="J2171" s="68">
        <v>0.1</v>
      </c>
      <c r="K2171" s="49">
        <f t="shared" si="148"/>
        <v>4.390909090909091</v>
      </c>
      <c r="L2171" s="111">
        <v>0.8701</v>
      </c>
      <c r="M2171" s="58">
        <v>0.45</v>
      </c>
      <c r="N2171" s="54">
        <v>0.03206</v>
      </c>
      <c r="O2171" s="50" t="s">
        <v>4472</v>
      </c>
      <c r="Q2171" s="16"/>
      <c r="R2171" s="16"/>
    </row>
    <row r="2172" spans="1:18" ht="15.75">
      <c r="A2172" s="43">
        <v>1060</v>
      </c>
      <c r="B2172" s="45" t="s">
        <v>3568</v>
      </c>
      <c r="C2172" s="45" t="s">
        <v>5764</v>
      </c>
      <c r="D2172" s="46" t="s">
        <v>3569</v>
      </c>
      <c r="E2172" s="46" t="s">
        <v>3589</v>
      </c>
      <c r="F2172" s="46" t="s">
        <v>5757</v>
      </c>
      <c r="G2172" s="46" t="s">
        <v>2583</v>
      </c>
      <c r="H2172" s="64">
        <v>14</v>
      </c>
      <c r="I2172" s="49">
        <v>3.57</v>
      </c>
      <c r="J2172" s="68">
        <v>0.1</v>
      </c>
      <c r="K2172" s="49">
        <f t="shared" si="148"/>
        <v>3.2454545454545456</v>
      </c>
      <c r="L2172" s="111">
        <v>0.880019</v>
      </c>
      <c r="M2172" s="58">
        <v>0.34</v>
      </c>
      <c r="N2172" s="54">
        <v>0.02415</v>
      </c>
      <c r="O2172" s="50" t="s">
        <v>4472</v>
      </c>
      <c r="Q2172" s="16"/>
      <c r="R2172" s="16"/>
    </row>
    <row r="2173" spans="1:18" ht="16.5" thickBot="1">
      <c r="A2173" s="300">
        <v>1061</v>
      </c>
      <c r="B2173" s="462" t="s">
        <v>3568</v>
      </c>
      <c r="C2173" s="462" t="s">
        <v>5765</v>
      </c>
      <c r="D2173" s="298" t="s">
        <v>3569</v>
      </c>
      <c r="E2173" s="298" t="s">
        <v>3590</v>
      </c>
      <c r="F2173" s="298" t="s">
        <v>5757</v>
      </c>
      <c r="G2173" s="298" t="s">
        <v>2584</v>
      </c>
      <c r="H2173" s="511">
        <v>14</v>
      </c>
      <c r="I2173" s="466">
        <v>5.19</v>
      </c>
      <c r="J2173" s="467">
        <v>0.1</v>
      </c>
      <c r="K2173" s="466">
        <f t="shared" si="148"/>
        <v>4.718181818181818</v>
      </c>
      <c r="L2173" s="479">
        <v>0.880032</v>
      </c>
      <c r="M2173" s="473">
        <f t="shared" si="149"/>
        <v>0.5660308363636357</v>
      </c>
      <c r="N2173" s="473">
        <f t="shared" si="150"/>
        <v>0.04043077402597398</v>
      </c>
      <c r="O2173" s="305" t="s">
        <v>4472</v>
      </c>
      <c r="Q2173" s="16"/>
      <c r="R2173" s="16"/>
    </row>
    <row r="2174" spans="1:18" ht="26.25" thickBot="1">
      <c r="A2174" s="526" t="s">
        <v>3692</v>
      </c>
      <c r="B2174" s="527"/>
      <c r="C2174" s="527"/>
      <c r="D2174" s="527"/>
      <c r="E2174" s="527"/>
      <c r="F2174" s="527"/>
      <c r="G2174" s="527"/>
      <c r="H2174" s="527"/>
      <c r="I2174" s="527"/>
      <c r="J2174" s="527"/>
      <c r="K2174" s="527"/>
      <c r="L2174" s="527"/>
      <c r="M2174" s="527"/>
      <c r="N2174" s="527"/>
      <c r="O2174" s="528"/>
      <c r="Q2174" s="16"/>
      <c r="R2174" s="16"/>
    </row>
    <row r="2175" spans="1:18" ht="15.75">
      <c r="A2175" s="91" t="s">
        <v>435</v>
      </c>
      <c r="N2175" s="2"/>
      <c r="Q2175" s="16"/>
      <c r="R2175" s="16"/>
    </row>
    <row r="2176" spans="1:18" ht="23.25">
      <c r="A2176" s="541" t="s">
        <v>307</v>
      </c>
      <c r="B2176" s="541"/>
      <c r="C2176" s="541"/>
      <c r="D2176" s="541"/>
      <c r="N2176" s="2"/>
      <c r="Q2176" s="17"/>
      <c r="R2176" s="16"/>
    </row>
    <row r="2177" spans="1:18" s="1" customFormat="1" ht="47.25">
      <c r="A2177" s="39" t="s">
        <v>2985</v>
      </c>
      <c r="B2177" s="39" t="s">
        <v>580</v>
      </c>
      <c r="C2177" s="39" t="s">
        <v>1930</v>
      </c>
      <c r="D2177" s="40" t="s">
        <v>1931</v>
      </c>
      <c r="E2177" s="40" t="s">
        <v>1932</v>
      </c>
      <c r="F2177" s="40" t="s">
        <v>4276</v>
      </c>
      <c r="G2177" s="40" t="s">
        <v>2986</v>
      </c>
      <c r="H2177" s="41" t="s">
        <v>2800</v>
      </c>
      <c r="I2177" s="41" t="s">
        <v>2361</v>
      </c>
      <c r="J2177" s="41" t="s">
        <v>2987</v>
      </c>
      <c r="K2177" s="42" t="s">
        <v>4613</v>
      </c>
      <c r="L2177" s="39" t="s">
        <v>2988</v>
      </c>
      <c r="M2177" s="42" t="s">
        <v>2801</v>
      </c>
      <c r="N2177" s="42" t="s">
        <v>1933</v>
      </c>
      <c r="O2177" s="39" t="s">
        <v>1929</v>
      </c>
      <c r="Q2177" s="4"/>
      <c r="R2177" s="4"/>
    </row>
    <row r="2178" spans="1:15" s="4" customFormat="1" ht="15.75">
      <c r="A2178" s="43" t="s">
        <v>731</v>
      </c>
      <c r="B2178" s="44" t="s">
        <v>2190</v>
      </c>
      <c r="C2178" s="45" t="s">
        <v>1532</v>
      </c>
      <c r="D2178" s="46" t="s">
        <v>2191</v>
      </c>
      <c r="E2178" s="46" t="s">
        <v>5690</v>
      </c>
      <c r="F2178" s="46" t="s">
        <v>4064</v>
      </c>
      <c r="G2178" s="46" t="s">
        <v>1533</v>
      </c>
      <c r="H2178" s="43">
        <v>28</v>
      </c>
      <c r="I2178" s="49">
        <v>9.07</v>
      </c>
      <c r="J2178" s="68">
        <v>0.1</v>
      </c>
      <c r="K2178" s="58">
        <f>SUM(I2178*100)/110</f>
        <v>8.245454545454546</v>
      </c>
      <c r="L2178" s="111">
        <v>0.870058</v>
      </c>
      <c r="M2178" s="58">
        <v>1.06</v>
      </c>
      <c r="N2178" s="54" t="s">
        <v>3068</v>
      </c>
      <c r="O2178" s="50" t="s">
        <v>4472</v>
      </c>
    </row>
    <row r="2179" spans="1:15" s="4" customFormat="1" ht="16.5" thickBot="1">
      <c r="A2179" s="6"/>
      <c r="B2179" s="11"/>
      <c r="C2179" s="11"/>
      <c r="D2179" s="8"/>
      <c r="E2179" s="8"/>
      <c r="F2179" s="8"/>
      <c r="G2179" s="8"/>
      <c r="H2179" s="26"/>
      <c r="I2179" s="18"/>
      <c r="J2179" s="86"/>
      <c r="K2179" s="18"/>
      <c r="L2179" s="112"/>
      <c r="M2179" s="27"/>
      <c r="N2179" s="27"/>
      <c r="O2179" s="7"/>
    </row>
    <row r="2180" spans="1:15" ht="26.25" thickBot="1">
      <c r="A2180" s="526" t="s">
        <v>5319</v>
      </c>
      <c r="B2180" s="527"/>
      <c r="C2180" s="527"/>
      <c r="D2180" s="527"/>
      <c r="E2180" s="527"/>
      <c r="F2180" s="527"/>
      <c r="G2180" s="527"/>
      <c r="H2180" s="527"/>
      <c r="I2180" s="527"/>
      <c r="J2180" s="527"/>
      <c r="K2180" s="527"/>
      <c r="L2180" s="527"/>
      <c r="M2180" s="527"/>
      <c r="N2180" s="527"/>
      <c r="O2180" s="528"/>
    </row>
    <row r="2181" spans="1:6" ht="15.75">
      <c r="A2181" s="371" t="s">
        <v>402</v>
      </c>
      <c r="B2181" s="84"/>
      <c r="C2181" s="84"/>
      <c r="D2181" s="84"/>
      <c r="E2181" s="84"/>
      <c r="F2181" s="84"/>
    </row>
    <row r="2182" spans="1:20" s="65" customFormat="1" ht="47.25">
      <c r="A2182" s="39" t="s">
        <v>2985</v>
      </c>
      <c r="B2182" s="39" t="s">
        <v>580</v>
      </c>
      <c r="C2182" s="39" t="s">
        <v>1930</v>
      </c>
      <c r="D2182" s="40" t="s">
        <v>1931</v>
      </c>
      <c r="E2182" s="40" t="s">
        <v>1932</v>
      </c>
      <c r="F2182" s="40" t="s">
        <v>4276</v>
      </c>
      <c r="G2182" s="40" t="s">
        <v>2986</v>
      </c>
      <c r="H2182" s="41" t="s">
        <v>2800</v>
      </c>
      <c r="I2182" s="41" t="s">
        <v>2361</v>
      </c>
      <c r="J2182" s="41" t="s">
        <v>2987</v>
      </c>
      <c r="K2182" s="42" t="s">
        <v>4613</v>
      </c>
      <c r="L2182" s="39" t="s">
        <v>2988</v>
      </c>
      <c r="M2182" s="42" t="s">
        <v>2801</v>
      </c>
      <c r="N2182" s="42" t="s">
        <v>1933</v>
      </c>
      <c r="O2182" s="39" t="s">
        <v>1929</v>
      </c>
      <c r="P2182" s="66"/>
      <c r="Q2182" s="66"/>
      <c r="R2182" s="61"/>
      <c r="S2182" s="62"/>
      <c r="T2182" s="62"/>
    </row>
    <row r="2183" spans="1:20" s="65" customFormat="1" ht="16.5" thickBot="1">
      <c r="A2183" s="300">
        <v>412</v>
      </c>
      <c r="B2183" s="461" t="s">
        <v>2691</v>
      </c>
      <c r="C2183" s="297" t="s">
        <v>4884</v>
      </c>
      <c r="D2183" s="298" t="s">
        <v>2692</v>
      </c>
      <c r="E2183" s="298" t="s">
        <v>2693</v>
      </c>
      <c r="F2183" s="298" t="s">
        <v>4883</v>
      </c>
      <c r="G2183" s="472" t="s">
        <v>4885</v>
      </c>
      <c r="H2183" s="300">
        <v>24</v>
      </c>
      <c r="I2183" s="498" t="s">
        <v>117</v>
      </c>
      <c r="J2183" s="467"/>
      <c r="K2183" s="466"/>
      <c r="L2183" s="468"/>
      <c r="M2183" s="466"/>
      <c r="N2183" s="471"/>
      <c r="O2183" s="305"/>
      <c r="P2183" s="66"/>
      <c r="Q2183" s="66"/>
      <c r="R2183" s="61"/>
      <c r="S2183" s="62"/>
      <c r="T2183" s="62"/>
    </row>
    <row r="2184" spans="1:20" s="65" customFormat="1" ht="26.25" thickBot="1">
      <c r="A2184" s="526" t="s">
        <v>1534</v>
      </c>
      <c r="B2184" s="527"/>
      <c r="C2184" s="527"/>
      <c r="D2184" s="527"/>
      <c r="E2184" s="527"/>
      <c r="F2184" s="527"/>
      <c r="G2184" s="527"/>
      <c r="H2184" s="527"/>
      <c r="I2184" s="527"/>
      <c r="J2184" s="527"/>
      <c r="K2184" s="527"/>
      <c r="L2184" s="527"/>
      <c r="M2184" s="527"/>
      <c r="N2184" s="527"/>
      <c r="O2184" s="528"/>
      <c r="P2184" s="66"/>
      <c r="Q2184" s="66"/>
      <c r="R2184" s="61"/>
      <c r="S2184" s="62"/>
      <c r="T2184" s="62"/>
    </row>
    <row r="2185" s="1" customFormat="1" ht="15.75">
      <c r="A2185" s="91" t="s">
        <v>401</v>
      </c>
    </row>
    <row r="2186" spans="1:4" s="1" customFormat="1" ht="23.25">
      <c r="A2186" s="541" t="s">
        <v>308</v>
      </c>
      <c r="B2186" s="541"/>
      <c r="C2186" s="541"/>
      <c r="D2186" s="541"/>
    </row>
    <row r="2187" spans="1:15" s="1" customFormat="1" ht="47.25">
      <c r="A2187" s="39" t="s">
        <v>2985</v>
      </c>
      <c r="B2187" s="39" t="s">
        <v>580</v>
      </c>
      <c r="C2187" s="39" t="s">
        <v>1930</v>
      </c>
      <c r="D2187" s="40" t="s">
        <v>1931</v>
      </c>
      <c r="E2187" s="40" t="s">
        <v>1932</v>
      </c>
      <c r="F2187" s="40" t="s">
        <v>4276</v>
      </c>
      <c r="G2187" s="40" t="s">
        <v>2986</v>
      </c>
      <c r="H2187" s="41" t="s">
        <v>2800</v>
      </c>
      <c r="I2187" s="41" t="s">
        <v>2361</v>
      </c>
      <c r="J2187" s="41" t="s">
        <v>2987</v>
      </c>
      <c r="K2187" s="42" t="s">
        <v>4613</v>
      </c>
      <c r="L2187" s="39" t="s">
        <v>2988</v>
      </c>
      <c r="M2187" s="42" t="s">
        <v>2801</v>
      </c>
      <c r="N2187" s="42" t="s">
        <v>1933</v>
      </c>
      <c r="O2187" s="39" t="s">
        <v>1929</v>
      </c>
    </row>
    <row r="2188" spans="1:15" s="1" customFormat="1" ht="15.75">
      <c r="A2188" s="43">
        <v>874</v>
      </c>
      <c r="B2188" s="44" t="s">
        <v>3404</v>
      </c>
      <c r="C2188" s="124" t="s">
        <v>1535</v>
      </c>
      <c r="D2188" s="46" t="s">
        <v>2033</v>
      </c>
      <c r="E2188" s="46" t="s">
        <v>5493</v>
      </c>
      <c r="F2188" s="47" t="s">
        <v>1536</v>
      </c>
      <c r="G2188" s="93" t="s">
        <v>4886</v>
      </c>
      <c r="H2188" s="43">
        <v>1</v>
      </c>
      <c r="I2188" s="49">
        <v>1.76</v>
      </c>
      <c r="J2188" s="68">
        <v>0.1</v>
      </c>
      <c r="K2188" s="49">
        <f>SUM(I2188*100)/110</f>
        <v>1.6</v>
      </c>
      <c r="L2188" s="69">
        <v>0.6</v>
      </c>
      <c r="M2188" s="58">
        <f>SUM(K2188-(K2188*L2188))</f>
        <v>0.6400000000000001</v>
      </c>
      <c r="N2188" s="58">
        <f>(M2188/H2188)</f>
        <v>0.6400000000000001</v>
      </c>
      <c r="O2188" s="50" t="s">
        <v>4472</v>
      </c>
    </row>
    <row r="2189" spans="1:17" s="4" customFormat="1" ht="16.5" thickBot="1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350"/>
      <c r="Q2189" s="230"/>
    </row>
    <row r="2190" spans="1:18" s="231" customFormat="1" ht="26.25" thickBot="1">
      <c r="A2190" s="526" t="s">
        <v>346</v>
      </c>
      <c r="B2190" s="527"/>
      <c r="C2190" s="527"/>
      <c r="D2190" s="527"/>
      <c r="E2190" s="527"/>
      <c r="F2190" s="527"/>
      <c r="G2190" s="527"/>
      <c r="H2190" s="527"/>
      <c r="I2190" s="527"/>
      <c r="J2190" s="527"/>
      <c r="K2190" s="527"/>
      <c r="L2190" s="527"/>
      <c r="M2190" s="527"/>
      <c r="N2190" s="527"/>
      <c r="O2190" s="528"/>
      <c r="P2190" s="27"/>
      <c r="Q2190" s="6"/>
      <c r="R2190" s="16"/>
    </row>
    <row r="2191" spans="1:15" s="4" customFormat="1" ht="15.75">
      <c r="A2191" s="91" t="s">
        <v>440</v>
      </c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</row>
    <row r="2192" spans="1:15" s="4" customFormat="1" ht="23.25">
      <c r="A2192" s="541" t="s">
        <v>384</v>
      </c>
      <c r="B2192" s="564"/>
      <c r="C2192" s="564"/>
      <c r="D2192" s="564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</row>
    <row r="2193" spans="1:15" s="4" customFormat="1" ht="47.25">
      <c r="A2193" s="39" t="s">
        <v>2985</v>
      </c>
      <c r="B2193" s="39" t="s">
        <v>580</v>
      </c>
      <c r="C2193" s="39" t="s">
        <v>1930</v>
      </c>
      <c r="D2193" s="40" t="s">
        <v>1931</v>
      </c>
      <c r="E2193" s="40" t="s">
        <v>1932</v>
      </c>
      <c r="F2193" s="40" t="s">
        <v>719</v>
      </c>
      <c r="G2193" s="40" t="s">
        <v>2986</v>
      </c>
      <c r="H2193" s="41" t="s">
        <v>2800</v>
      </c>
      <c r="I2193" s="41" t="s">
        <v>2361</v>
      </c>
      <c r="J2193" s="41" t="s">
        <v>2987</v>
      </c>
      <c r="K2193" s="42" t="s">
        <v>4613</v>
      </c>
      <c r="L2193" s="39" t="s">
        <v>2988</v>
      </c>
      <c r="M2193" s="42" t="s">
        <v>2801</v>
      </c>
      <c r="N2193" s="42" t="s">
        <v>1933</v>
      </c>
      <c r="O2193" s="348" t="s">
        <v>1929</v>
      </c>
    </row>
    <row r="2194" spans="1:15" s="4" customFormat="1" ht="15.75">
      <c r="A2194" s="43" t="s">
        <v>731</v>
      </c>
      <c r="B2194" s="44" t="s">
        <v>347</v>
      </c>
      <c r="C2194" s="55" t="s">
        <v>348</v>
      </c>
      <c r="D2194" s="46" t="s">
        <v>349</v>
      </c>
      <c r="E2194" s="46" t="s">
        <v>350</v>
      </c>
      <c r="F2194" s="46" t="s">
        <v>351</v>
      </c>
      <c r="G2194" s="46" t="s">
        <v>352</v>
      </c>
      <c r="H2194" s="48">
        <v>1</v>
      </c>
      <c r="I2194" s="290">
        <v>14</v>
      </c>
      <c r="J2194" s="291">
        <v>0.1</v>
      </c>
      <c r="K2194" s="85">
        <f>SUM(I2194*100)/110</f>
        <v>12.727272727272727</v>
      </c>
      <c r="L2194" s="83">
        <v>0.5</v>
      </c>
      <c r="M2194" s="85">
        <f>SUM(K2194-(K2194*L2194))</f>
        <v>6.363636363636363</v>
      </c>
      <c r="N2194" s="289">
        <f>(M2194/H2194)</f>
        <v>6.363636363636363</v>
      </c>
      <c r="O2194" s="349" t="s">
        <v>1773</v>
      </c>
    </row>
    <row r="2195" spans="1:15" s="4" customFormat="1" ht="16.5" thickBot="1">
      <c r="A2195" s="6"/>
      <c r="B2195" s="11"/>
      <c r="C2195" s="12"/>
      <c r="D2195" s="8"/>
      <c r="F2195" s="10"/>
      <c r="G2195" s="8"/>
      <c r="H2195" s="17"/>
      <c r="I2195" s="30"/>
      <c r="J2195" s="36"/>
      <c r="K2195" s="30"/>
      <c r="L2195" s="37"/>
      <c r="M2195" s="30"/>
      <c r="N2195" s="32"/>
      <c r="O2195" s="7"/>
    </row>
    <row r="2196" spans="1:15" s="4" customFormat="1" ht="26.25" thickBot="1">
      <c r="A2196" s="526" t="s">
        <v>2422</v>
      </c>
      <c r="B2196" s="527"/>
      <c r="C2196" s="527"/>
      <c r="D2196" s="527"/>
      <c r="E2196" s="527"/>
      <c r="F2196" s="527"/>
      <c r="G2196" s="527"/>
      <c r="H2196" s="527"/>
      <c r="I2196" s="527"/>
      <c r="J2196" s="527"/>
      <c r="K2196" s="527"/>
      <c r="L2196" s="527"/>
      <c r="M2196" s="527"/>
      <c r="N2196" s="527"/>
      <c r="O2196" s="528"/>
    </row>
    <row r="2197" spans="1:15" s="4" customFormat="1" ht="15.75">
      <c r="A2197" s="91" t="s">
        <v>74</v>
      </c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78"/>
      <c r="O2197" s="1"/>
    </row>
    <row r="2198" spans="1:15" s="4" customFormat="1" ht="23.25">
      <c r="A2198" s="541" t="s">
        <v>309</v>
      </c>
      <c r="B2198" s="541"/>
      <c r="C2198" s="541"/>
      <c r="D2198" s="541"/>
      <c r="E2198" s="1"/>
      <c r="F2198" s="1"/>
      <c r="G2198" s="1"/>
      <c r="H2198" s="1"/>
      <c r="I2198" s="1"/>
      <c r="J2198" s="1"/>
      <c r="K2198" s="1"/>
      <c r="L2198" s="1"/>
      <c r="M2198" s="1"/>
      <c r="N2198" s="78"/>
      <c r="O2198" s="1"/>
    </row>
    <row r="2199" spans="1:15" s="4" customFormat="1" ht="47.25">
      <c r="A2199" s="39" t="s">
        <v>2985</v>
      </c>
      <c r="B2199" s="39" t="s">
        <v>580</v>
      </c>
      <c r="C2199" s="39" t="s">
        <v>1930</v>
      </c>
      <c r="D2199" s="40" t="s">
        <v>1931</v>
      </c>
      <c r="E2199" s="40" t="s">
        <v>1932</v>
      </c>
      <c r="F2199" s="40" t="s">
        <v>4276</v>
      </c>
      <c r="G2199" s="40" t="s">
        <v>2986</v>
      </c>
      <c r="H2199" s="41" t="s">
        <v>2800</v>
      </c>
      <c r="I2199" s="41" t="s">
        <v>2361</v>
      </c>
      <c r="J2199" s="41" t="s">
        <v>2987</v>
      </c>
      <c r="K2199" s="42" t="s">
        <v>4613</v>
      </c>
      <c r="L2199" s="39" t="s">
        <v>2988</v>
      </c>
      <c r="M2199" s="42" t="s">
        <v>2801</v>
      </c>
      <c r="N2199" s="42" t="s">
        <v>1933</v>
      </c>
      <c r="O2199" s="39" t="s">
        <v>1929</v>
      </c>
    </row>
    <row r="2200" spans="1:15" s="4" customFormat="1" ht="31.5">
      <c r="A2200" s="43">
        <v>1133</v>
      </c>
      <c r="B2200" s="45" t="s">
        <v>2646</v>
      </c>
      <c r="C2200" s="55" t="s">
        <v>4879</v>
      </c>
      <c r="D2200" s="52" t="s">
        <v>2638</v>
      </c>
      <c r="E2200" s="46" t="s">
        <v>3383</v>
      </c>
      <c r="F2200" s="47" t="s">
        <v>5006</v>
      </c>
      <c r="G2200" s="46" t="s">
        <v>4880</v>
      </c>
      <c r="H2200" s="48">
        <v>20</v>
      </c>
      <c r="I2200" s="290">
        <v>79.1</v>
      </c>
      <c r="J2200" s="291">
        <v>0.1</v>
      </c>
      <c r="K2200" s="290">
        <f aca="true" t="shared" si="151" ref="K2200:K2207">SUM(I2200*100)/110</f>
        <v>71.9090909090909</v>
      </c>
      <c r="L2200" s="83">
        <v>0.847</v>
      </c>
      <c r="M2200" s="85">
        <f aca="true" t="shared" si="152" ref="M2200:M2206">SUM(K2200-(K2200*L2200))</f>
        <v>11.00209090909091</v>
      </c>
      <c r="N2200" s="289">
        <f aca="true" t="shared" si="153" ref="N2200:N2206">(M2200/H2200)</f>
        <v>0.5501045454545455</v>
      </c>
      <c r="O2200" s="50" t="s">
        <v>1773</v>
      </c>
    </row>
    <row r="2201" spans="1:15" s="4" customFormat="1" ht="15.75">
      <c r="A2201" s="43">
        <v>794</v>
      </c>
      <c r="B2201" s="45" t="s">
        <v>5131</v>
      </c>
      <c r="C2201" s="55" t="s">
        <v>4395</v>
      </c>
      <c r="D2201" s="46" t="s">
        <v>5132</v>
      </c>
      <c r="E2201" s="46" t="s">
        <v>5133</v>
      </c>
      <c r="F2201" s="47" t="s">
        <v>5006</v>
      </c>
      <c r="G2201" s="46" t="s">
        <v>4396</v>
      </c>
      <c r="H2201" s="48">
        <v>60</v>
      </c>
      <c r="I2201" s="290">
        <v>25.17</v>
      </c>
      <c r="J2201" s="291">
        <v>0.1</v>
      </c>
      <c r="K2201" s="85">
        <f t="shared" si="151"/>
        <v>22.881818181818183</v>
      </c>
      <c r="L2201" s="83">
        <v>0.9999</v>
      </c>
      <c r="M2201" s="85">
        <f t="shared" si="152"/>
        <v>0.002288181818180135</v>
      </c>
      <c r="N2201" s="292">
        <v>3E-05</v>
      </c>
      <c r="O2201" s="50" t="s">
        <v>4472</v>
      </c>
    </row>
    <row r="2202" spans="1:15" s="4" customFormat="1" ht="15.75">
      <c r="A2202" s="43">
        <v>795</v>
      </c>
      <c r="B2202" s="45" t="s">
        <v>5131</v>
      </c>
      <c r="C2202" s="55" t="s">
        <v>4397</v>
      </c>
      <c r="D2202" s="46" t="s">
        <v>5132</v>
      </c>
      <c r="E2202" s="46" t="s">
        <v>5134</v>
      </c>
      <c r="F2202" s="47" t="s">
        <v>5006</v>
      </c>
      <c r="G2202" s="46" t="s">
        <v>4398</v>
      </c>
      <c r="H2202" s="48">
        <v>60</v>
      </c>
      <c r="I2202" s="290">
        <v>49.655</v>
      </c>
      <c r="J2202" s="291">
        <v>0.1</v>
      </c>
      <c r="K2202" s="85">
        <f t="shared" si="151"/>
        <v>45.14090909090909</v>
      </c>
      <c r="L2202" s="334">
        <v>0.99999</v>
      </c>
      <c r="M2202" s="85">
        <f t="shared" si="152"/>
        <v>0.00045140909090690684</v>
      </c>
      <c r="N2202" s="292">
        <f t="shared" si="153"/>
        <v>7.523484848448447E-06</v>
      </c>
      <c r="O2202" s="50" t="s">
        <v>4472</v>
      </c>
    </row>
    <row r="2203" spans="1:15" s="4" customFormat="1" ht="31.5">
      <c r="A2203" s="43">
        <v>1132</v>
      </c>
      <c r="B2203" s="45" t="s">
        <v>2637</v>
      </c>
      <c r="C2203" s="55" t="s">
        <v>4877</v>
      </c>
      <c r="D2203" s="52" t="s">
        <v>2638</v>
      </c>
      <c r="E2203" s="46" t="s">
        <v>2639</v>
      </c>
      <c r="F2203" s="47" t="s">
        <v>5006</v>
      </c>
      <c r="G2203" s="46" t="s">
        <v>4878</v>
      </c>
      <c r="H2203" s="48">
        <v>10</v>
      </c>
      <c r="I2203" s="290">
        <v>13.99</v>
      </c>
      <c r="J2203" s="291">
        <v>0.1</v>
      </c>
      <c r="K2203" s="290">
        <f t="shared" si="151"/>
        <v>12.718181818181819</v>
      </c>
      <c r="L2203" s="83">
        <v>0.5</v>
      </c>
      <c r="M2203" s="85">
        <f t="shared" si="152"/>
        <v>6.359090909090909</v>
      </c>
      <c r="N2203" s="289">
        <f t="shared" si="153"/>
        <v>0.635909090909091</v>
      </c>
      <c r="O2203" s="50" t="s">
        <v>1773</v>
      </c>
    </row>
    <row r="2204" spans="1:15" s="4" customFormat="1" ht="15.75">
      <c r="A2204" s="43">
        <v>842</v>
      </c>
      <c r="B2204" s="45" t="s">
        <v>3772</v>
      </c>
      <c r="C2204" s="45" t="s">
        <v>4399</v>
      </c>
      <c r="D2204" s="46" t="s">
        <v>1659</v>
      </c>
      <c r="E2204" s="46" t="s">
        <v>4210</v>
      </c>
      <c r="F2204" s="46" t="s">
        <v>5006</v>
      </c>
      <c r="G2204" s="46" t="s">
        <v>4400</v>
      </c>
      <c r="H2204" s="48">
        <v>1</v>
      </c>
      <c r="I2204" s="290">
        <v>10.505</v>
      </c>
      <c r="J2204" s="291">
        <v>0.1</v>
      </c>
      <c r="K2204" s="290">
        <f t="shared" si="151"/>
        <v>9.55</v>
      </c>
      <c r="L2204" s="83">
        <v>0.7</v>
      </c>
      <c r="M2204" s="290">
        <f t="shared" si="152"/>
        <v>2.865</v>
      </c>
      <c r="N2204" s="289">
        <f t="shared" si="153"/>
        <v>2.865</v>
      </c>
      <c r="O2204" s="50" t="s">
        <v>1773</v>
      </c>
    </row>
    <row r="2205" spans="1:15" s="4" customFormat="1" ht="15.75">
      <c r="A2205" s="43">
        <v>843</v>
      </c>
      <c r="B2205" s="45" t="s">
        <v>534</v>
      </c>
      <c r="C2205" s="45" t="s">
        <v>4401</v>
      </c>
      <c r="D2205" s="46" t="s">
        <v>1659</v>
      </c>
      <c r="E2205" s="46" t="s">
        <v>535</v>
      </c>
      <c r="F2205" s="46" t="s">
        <v>5006</v>
      </c>
      <c r="G2205" s="46" t="s">
        <v>4403</v>
      </c>
      <c r="H2205" s="48">
        <v>1</v>
      </c>
      <c r="I2205" s="290">
        <v>12.001</v>
      </c>
      <c r="J2205" s="291">
        <v>0.1</v>
      </c>
      <c r="K2205" s="290">
        <f t="shared" si="151"/>
        <v>10.909999999999998</v>
      </c>
      <c r="L2205" s="83">
        <v>0.7</v>
      </c>
      <c r="M2205" s="290">
        <f t="shared" si="152"/>
        <v>3.2729999999999997</v>
      </c>
      <c r="N2205" s="85">
        <f t="shared" si="153"/>
        <v>3.2729999999999997</v>
      </c>
      <c r="O2205" s="50" t="s">
        <v>1773</v>
      </c>
    </row>
    <row r="2206" spans="1:15" s="4" customFormat="1" ht="15.75">
      <c r="A2206" s="43">
        <v>844</v>
      </c>
      <c r="B2206" s="45" t="s">
        <v>534</v>
      </c>
      <c r="C2206" s="45" t="s">
        <v>4402</v>
      </c>
      <c r="D2206" s="46" t="s">
        <v>1659</v>
      </c>
      <c r="E2206" s="46" t="s">
        <v>5529</v>
      </c>
      <c r="F2206" s="46" t="s">
        <v>5006</v>
      </c>
      <c r="G2206" s="46" t="s">
        <v>4404</v>
      </c>
      <c r="H2206" s="48">
        <v>5</v>
      </c>
      <c r="I2206" s="290">
        <v>12.496</v>
      </c>
      <c r="J2206" s="291">
        <v>0.1</v>
      </c>
      <c r="K2206" s="290">
        <f>SUM(I2206*100)/110</f>
        <v>11.360000000000001</v>
      </c>
      <c r="L2206" s="83">
        <v>0.7</v>
      </c>
      <c r="M2206" s="290">
        <f t="shared" si="152"/>
        <v>3.4080000000000013</v>
      </c>
      <c r="N2206" s="293">
        <f t="shared" si="153"/>
        <v>0.6816000000000002</v>
      </c>
      <c r="O2206" s="50" t="s">
        <v>1773</v>
      </c>
    </row>
    <row r="2207" spans="1:15" s="4" customFormat="1" ht="15.75">
      <c r="A2207" s="43">
        <v>1152</v>
      </c>
      <c r="B2207" s="45" t="s">
        <v>2925</v>
      </c>
      <c r="C2207" s="55" t="s">
        <v>4881</v>
      </c>
      <c r="D2207" s="46" t="s">
        <v>2926</v>
      </c>
      <c r="E2207" s="46" t="s">
        <v>2927</v>
      </c>
      <c r="F2207" s="47" t="s">
        <v>5006</v>
      </c>
      <c r="G2207" s="46" t="s">
        <v>4882</v>
      </c>
      <c r="H2207" s="48">
        <v>1</v>
      </c>
      <c r="I2207" s="290">
        <v>10.505</v>
      </c>
      <c r="J2207" s="291">
        <v>0.1</v>
      </c>
      <c r="K2207" s="290">
        <f t="shared" si="151"/>
        <v>9.55</v>
      </c>
      <c r="L2207" s="83">
        <v>0.5</v>
      </c>
      <c r="M2207" s="290">
        <f>SUM(K2207-(K2207*L2207))</f>
        <v>4.775</v>
      </c>
      <c r="N2207" s="289">
        <v>4.77</v>
      </c>
      <c r="O2207" s="50" t="s">
        <v>1773</v>
      </c>
    </row>
    <row r="2208" spans="1:15" s="4" customFormat="1" ht="16.5" thickBot="1">
      <c r="A2208" s="6"/>
      <c r="B2208" s="11"/>
      <c r="C2208" s="12"/>
      <c r="D2208" s="8"/>
      <c r="F2208" s="10"/>
      <c r="G2208" s="8"/>
      <c r="H2208" s="17"/>
      <c r="I2208" s="30"/>
      <c r="J2208" s="36"/>
      <c r="K2208" s="30"/>
      <c r="L2208" s="37"/>
      <c r="M2208" s="30"/>
      <c r="N2208" s="32"/>
      <c r="O2208" s="7"/>
    </row>
    <row r="2209" spans="1:15" s="4" customFormat="1" ht="26.25" thickBot="1">
      <c r="A2209" s="526" t="s">
        <v>1537</v>
      </c>
      <c r="B2209" s="527"/>
      <c r="C2209" s="527"/>
      <c r="D2209" s="527"/>
      <c r="E2209" s="527"/>
      <c r="F2209" s="527"/>
      <c r="G2209" s="527"/>
      <c r="H2209" s="527"/>
      <c r="I2209" s="527"/>
      <c r="J2209" s="527"/>
      <c r="K2209" s="527"/>
      <c r="L2209" s="527"/>
      <c r="M2209" s="527"/>
      <c r="N2209" s="527"/>
      <c r="O2209" s="528"/>
    </row>
    <row r="2210" spans="1:15" s="4" customFormat="1" ht="15.75">
      <c r="A2210" s="91" t="s">
        <v>436</v>
      </c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</row>
    <row r="2211" spans="1:15" s="4" customFormat="1" ht="23.25">
      <c r="A2211" s="541" t="s">
        <v>310</v>
      </c>
      <c r="B2211" s="541"/>
      <c r="C2211" s="541"/>
      <c r="D2211" s="54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</row>
    <row r="2212" spans="1:15" s="4" customFormat="1" ht="47.25">
      <c r="A2212" s="39" t="s">
        <v>2985</v>
      </c>
      <c r="B2212" s="39" t="s">
        <v>580</v>
      </c>
      <c r="C2212" s="39" t="s">
        <v>1930</v>
      </c>
      <c r="D2212" s="40" t="s">
        <v>1931</v>
      </c>
      <c r="E2212" s="40" t="s">
        <v>1932</v>
      </c>
      <c r="F2212" s="40" t="s">
        <v>719</v>
      </c>
      <c r="G2212" s="40" t="s">
        <v>2986</v>
      </c>
      <c r="H2212" s="41" t="s">
        <v>2800</v>
      </c>
      <c r="I2212" s="41" t="s">
        <v>2361</v>
      </c>
      <c r="J2212" s="41" t="s">
        <v>2987</v>
      </c>
      <c r="K2212" s="42" t="s">
        <v>4613</v>
      </c>
      <c r="L2212" s="39" t="s">
        <v>2988</v>
      </c>
      <c r="M2212" s="42" t="s">
        <v>2801</v>
      </c>
      <c r="N2212" s="42" t="s">
        <v>1933</v>
      </c>
      <c r="O2212" s="39" t="s">
        <v>1929</v>
      </c>
    </row>
    <row r="2213" spans="1:15" s="4" customFormat="1" ht="15.75">
      <c r="A2213" s="43">
        <v>150</v>
      </c>
      <c r="B2213" s="45" t="s">
        <v>4330</v>
      </c>
      <c r="C2213" s="55" t="s">
        <v>1538</v>
      </c>
      <c r="D2213" s="46" t="s">
        <v>1539</v>
      </c>
      <c r="E2213" s="46" t="s">
        <v>4331</v>
      </c>
      <c r="F2213" s="46" t="s">
        <v>1540</v>
      </c>
      <c r="G2213" s="46" t="s">
        <v>1541</v>
      </c>
      <c r="H2213" s="48">
        <v>100</v>
      </c>
      <c r="I2213" s="49">
        <v>17.3101</v>
      </c>
      <c r="J2213" s="68">
        <v>0.1</v>
      </c>
      <c r="K2213" s="58">
        <f>SUM(I2213*100)/110</f>
        <v>15.736454545454544</v>
      </c>
      <c r="L2213" s="69">
        <v>0.52</v>
      </c>
      <c r="M2213" s="58">
        <f>SUM(K2213-(K2213*L2213))</f>
        <v>7.553498181818181</v>
      </c>
      <c r="N2213" s="51">
        <f>(M2213/H2213)</f>
        <v>0.07553498181818182</v>
      </c>
      <c r="O2213" s="50" t="s">
        <v>4472</v>
      </c>
    </row>
    <row r="2214" spans="1:15" s="4" customFormat="1" ht="16.5" thickBot="1">
      <c r="A2214" s="300">
        <v>151</v>
      </c>
      <c r="B2214" s="462" t="s">
        <v>4330</v>
      </c>
      <c r="C2214" s="297" t="s">
        <v>1542</v>
      </c>
      <c r="D2214" s="298" t="s">
        <v>1539</v>
      </c>
      <c r="E2214" s="298" t="s">
        <v>4332</v>
      </c>
      <c r="F2214" s="298" t="s">
        <v>1540</v>
      </c>
      <c r="G2214" s="298" t="s">
        <v>1543</v>
      </c>
      <c r="H2214" s="465">
        <v>100</v>
      </c>
      <c r="I2214" s="466">
        <v>64.26</v>
      </c>
      <c r="J2214" s="467">
        <v>0.1</v>
      </c>
      <c r="K2214" s="469">
        <f>SUM(I2214*100)/110</f>
        <v>58.41818181818183</v>
      </c>
      <c r="L2214" s="468">
        <v>0.529432</v>
      </c>
      <c r="M2214" s="469">
        <f>SUM(K2214-(K2214*L2214))</f>
        <v>27.489726981818187</v>
      </c>
      <c r="N2214" s="471">
        <f>(M2214/H2214)</f>
        <v>0.27489726981818186</v>
      </c>
      <c r="O2214" s="305" t="s">
        <v>1773</v>
      </c>
    </row>
    <row r="2215" spans="1:15" s="4" customFormat="1" ht="24" thickBot="1">
      <c r="A2215" s="525" t="s">
        <v>1550</v>
      </c>
      <c r="B2215" s="523"/>
      <c r="C2215" s="523"/>
      <c r="D2215" s="523"/>
      <c r="E2215" s="523"/>
      <c r="F2215" s="523"/>
      <c r="G2215" s="523"/>
      <c r="H2215" s="523"/>
      <c r="I2215" s="523"/>
      <c r="J2215" s="523"/>
      <c r="K2215" s="523"/>
      <c r="L2215" s="523"/>
      <c r="M2215" s="523"/>
      <c r="N2215" s="523"/>
      <c r="O2215" s="503"/>
    </row>
    <row r="2216" spans="1:15" s="4" customFormat="1" ht="15.75">
      <c r="A2216" s="20" t="s">
        <v>437</v>
      </c>
      <c r="B2216" s="253"/>
      <c r="C2216" s="253"/>
      <c r="D2216" s="253"/>
      <c r="E2216" s="253"/>
      <c r="F2216" s="253"/>
      <c r="G2216" s="253"/>
      <c r="H2216" s="253"/>
      <c r="I2216" s="253"/>
      <c r="J2216" s="253"/>
      <c r="K2216" s="253"/>
      <c r="L2216" s="253"/>
      <c r="M2216" s="253"/>
      <c r="N2216" s="253"/>
      <c r="O2216" s="253"/>
    </row>
    <row r="2217" spans="1:15" s="2" customFormat="1" ht="23.25">
      <c r="A2217" s="541" t="s">
        <v>310</v>
      </c>
      <c r="B2217" s="541"/>
      <c r="C2217" s="541"/>
      <c r="D2217" s="541"/>
      <c r="E2217" s="253"/>
      <c r="F2217" s="253"/>
      <c r="G2217" s="253"/>
      <c r="H2217" s="253"/>
      <c r="I2217" s="253"/>
      <c r="J2217" s="253"/>
      <c r="K2217" s="253"/>
      <c r="L2217" s="253"/>
      <c r="M2217" s="253"/>
      <c r="N2217" s="253"/>
      <c r="O2217" s="253"/>
    </row>
    <row r="2218" spans="1:15" s="2" customFormat="1" ht="47.25">
      <c r="A2218" s="129" t="s">
        <v>735</v>
      </c>
      <c r="B2218" s="129" t="s">
        <v>580</v>
      </c>
      <c r="C2218" s="129" t="s">
        <v>1930</v>
      </c>
      <c r="D2218" s="129" t="s">
        <v>1931</v>
      </c>
      <c r="E2218" s="130" t="s">
        <v>736</v>
      </c>
      <c r="F2218" s="129" t="s">
        <v>737</v>
      </c>
      <c r="G2218" s="129" t="s">
        <v>738</v>
      </c>
      <c r="H2218" s="130" t="s">
        <v>2800</v>
      </c>
      <c r="I2218" s="130" t="s">
        <v>739</v>
      </c>
      <c r="J2218" s="129" t="s">
        <v>2987</v>
      </c>
      <c r="K2218" s="130" t="s">
        <v>740</v>
      </c>
      <c r="L2218" s="129" t="s">
        <v>2988</v>
      </c>
      <c r="M2218" s="130" t="s">
        <v>741</v>
      </c>
      <c r="N2218" s="130" t="s">
        <v>742</v>
      </c>
      <c r="O2218" s="129" t="s">
        <v>1929</v>
      </c>
    </row>
    <row r="2219" spans="1:15" s="2" customFormat="1" ht="19.5">
      <c r="A2219" s="151" t="s">
        <v>1544</v>
      </c>
      <c r="B2219" s="141" t="s">
        <v>1545</v>
      </c>
      <c r="C2219" s="133" t="s">
        <v>1546</v>
      </c>
      <c r="D2219" s="141" t="s">
        <v>1547</v>
      </c>
      <c r="E2219" s="141" t="s">
        <v>1548</v>
      </c>
      <c r="F2219" s="135"/>
      <c r="G2219" s="129" t="s">
        <v>1549</v>
      </c>
      <c r="H2219" s="136">
        <v>20</v>
      </c>
      <c r="I2219" s="142">
        <v>14.54</v>
      </c>
      <c r="J2219" s="137">
        <v>0.1</v>
      </c>
      <c r="K2219" s="153">
        <v>13.21</v>
      </c>
      <c r="L2219" s="143">
        <v>0.5</v>
      </c>
      <c r="M2219" s="138">
        <v>6.61</v>
      </c>
      <c r="N2219" s="165">
        <v>0.330341</v>
      </c>
      <c r="O2219" s="110" t="s">
        <v>1773</v>
      </c>
    </row>
    <row r="2220" spans="1:15" s="2" customFormat="1" ht="16.5" thickBot="1">
      <c r="A2220" s="6"/>
      <c r="B2220" s="11"/>
      <c r="C2220" s="12"/>
      <c r="D2220" s="8"/>
      <c r="E2220" s="4"/>
      <c r="F2220" s="10"/>
      <c r="G2220" s="8"/>
      <c r="H2220" s="17"/>
      <c r="I2220" s="30"/>
      <c r="J2220" s="36"/>
      <c r="K2220" s="30"/>
      <c r="L2220" s="37"/>
      <c r="M2220" s="30"/>
      <c r="N2220" s="32"/>
      <c r="O2220" s="7"/>
    </row>
    <row r="2221" spans="1:15" s="2" customFormat="1" ht="26.25" thickBot="1">
      <c r="A2221" s="526" t="s">
        <v>2009</v>
      </c>
      <c r="B2221" s="527"/>
      <c r="C2221" s="527"/>
      <c r="D2221" s="527"/>
      <c r="E2221" s="527"/>
      <c r="F2221" s="527"/>
      <c r="G2221" s="527"/>
      <c r="H2221" s="527"/>
      <c r="I2221" s="527"/>
      <c r="J2221" s="527"/>
      <c r="K2221" s="527"/>
      <c r="L2221" s="527"/>
      <c r="M2221" s="527"/>
      <c r="N2221" s="527"/>
      <c r="O2221" s="528"/>
    </row>
    <row r="2222" spans="1:15" s="2" customFormat="1" ht="15.75">
      <c r="A2222" s="91" t="s">
        <v>438</v>
      </c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78"/>
      <c r="O2222" s="1"/>
    </row>
    <row r="2223" spans="1:15" s="2" customFormat="1" ht="23.25">
      <c r="A2223" s="541" t="s">
        <v>311</v>
      </c>
      <c r="B2223" s="541"/>
      <c r="C2223" s="541"/>
      <c r="D2223" s="541"/>
      <c r="E2223" s="1"/>
      <c r="F2223" s="1"/>
      <c r="G2223" s="1"/>
      <c r="H2223" s="1"/>
      <c r="I2223" s="1"/>
      <c r="J2223" s="1"/>
      <c r="K2223" s="1"/>
      <c r="L2223" s="1"/>
      <c r="M2223" s="1"/>
      <c r="N2223" s="78"/>
      <c r="O2223" s="1"/>
    </row>
    <row r="2224" spans="1:15" s="2" customFormat="1" ht="47.25">
      <c r="A2224" s="39" t="s">
        <v>2985</v>
      </c>
      <c r="B2224" s="39" t="s">
        <v>580</v>
      </c>
      <c r="C2224" s="39" t="s">
        <v>1930</v>
      </c>
      <c r="D2224" s="40" t="s">
        <v>1931</v>
      </c>
      <c r="E2224" s="40" t="s">
        <v>1932</v>
      </c>
      <c r="F2224" s="40" t="s">
        <v>4276</v>
      </c>
      <c r="G2224" s="40" t="s">
        <v>2986</v>
      </c>
      <c r="H2224" s="41" t="s">
        <v>2800</v>
      </c>
      <c r="I2224" s="41" t="s">
        <v>2361</v>
      </c>
      <c r="J2224" s="41" t="s">
        <v>2987</v>
      </c>
      <c r="K2224" s="42" t="s">
        <v>4613</v>
      </c>
      <c r="L2224" s="39" t="s">
        <v>2988</v>
      </c>
      <c r="M2224" s="42" t="s">
        <v>2801</v>
      </c>
      <c r="N2224" s="42" t="s">
        <v>1933</v>
      </c>
      <c r="O2224" s="39" t="s">
        <v>1929</v>
      </c>
    </row>
    <row r="2225" spans="1:15" s="4" customFormat="1" ht="15.75">
      <c r="A2225" s="43">
        <v>243</v>
      </c>
      <c r="B2225" s="45" t="s">
        <v>2763</v>
      </c>
      <c r="C2225" s="45" t="s">
        <v>5530</v>
      </c>
      <c r="D2225" s="46" t="s">
        <v>2764</v>
      </c>
      <c r="E2225" s="46" t="s">
        <v>4890</v>
      </c>
      <c r="F2225" s="46" t="s">
        <v>4699</v>
      </c>
      <c r="G2225" s="47" t="s">
        <v>5531</v>
      </c>
      <c r="H2225" s="48">
        <v>1</v>
      </c>
      <c r="I2225" s="290">
        <v>5.8</v>
      </c>
      <c r="J2225" s="291">
        <v>0.1</v>
      </c>
      <c r="K2225" s="290">
        <f>SUM(I2225*100)/110</f>
        <v>5.2727272727272725</v>
      </c>
      <c r="L2225" s="83">
        <v>0.857</v>
      </c>
      <c r="M2225" s="290">
        <f>SUM(K2225-(K2225*L2225))</f>
        <v>0.7540000000000004</v>
      </c>
      <c r="N2225" s="85">
        <f>(M2225/H2225)</f>
        <v>0.7540000000000004</v>
      </c>
      <c r="O2225" s="50" t="s">
        <v>4472</v>
      </c>
    </row>
    <row r="2226" spans="1:15" s="4" customFormat="1" ht="15.75">
      <c r="A2226" s="43">
        <v>238</v>
      </c>
      <c r="B2226" s="45" t="s">
        <v>2760</v>
      </c>
      <c r="C2226" s="55" t="s">
        <v>4700</v>
      </c>
      <c r="D2226" s="46" t="s">
        <v>2761</v>
      </c>
      <c r="E2226" s="46" t="s">
        <v>2762</v>
      </c>
      <c r="F2226" s="46" t="s">
        <v>4699</v>
      </c>
      <c r="G2226" s="47" t="s">
        <v>4701</v>
      </c>
      <c r="H2226" s="48">
        <v>1</v>
      </c>
      <c r="I2226" s="49">
        <v>7.68</v>
      </c>
      <c r="J2226" s="68">
        <v>0.1</v>
      </c>
      <c r="K2226" s="49">
        <f>SUM(I2226*100)/110</f>
        <v>6.9818181818181815</v>
      </c>
      <c r="L2226" s="69">
        <v>0.58</v>
      </c>
      <c r="M2226" s="49">
        <f>SUM(K2226-(K2226*L2226))</f>
        <v>2.932363636363636</v>
      </c>
      <c r="N2226" s="58">
        <f>(M2226/H2226)</f>
        <v>2.932363636363636</v>
      </c>
      <c r="O2226" s="50" t="s">
        <v>4472</v>
      </c>
    </row>
    <row r="2227" spans="1:15" s="4" customFormat="1" ht="15.75">
      <c r="A2227" s="43">
        <v>600</v>
      </c>
      <c r="B2227" s="44" t="s">
        <v>2847</v>
      </c>
      <c r="C2227" s="124" t="s">
        <v>5004</v>
      </c>
      <c r="D2227" s="46" t="s">
        <v>5565</v>
      </c>
      <c r="E2227" s="46" t="s">
        <v>5566</v>
      </c>
      <c r="F2227" s="46" t="s">
        <v>4699</v>
      </c>
      <c r="G2227" s="43" t="s">
        <v>5005</v>
      </c>
      <c r="H2227" s="43">
        <v>10</v>
      </c>
      <c r="I2227" s="290">
        <v>19.49</v>
      </c>
      <c r="J2227" s="291">
        <v>0.1</v>
      </c>
      <c r="K2227" s="85">
        <f>SUM(I2227*100)/110</f>
        <v>17.718181818181815</v>
      </c>
      <c r="L2227" s="83">
        <v>0.588</v>
      </c>
      <c r="M2227" s="85">
        <f>SUM(K2227-(K2227*L2227))</f>
        <v>7.299890909090909</v>
      </c>
      <c r="N2227" s="293">
        <f>(M2227/H2227)</f>
        <v>0.7299890909090909</v>
      </c>
      <c r="O2227" s="50" t="s">
        <v>1773</v>
      </c>
    </row>
    <row r="2228" spans="1:18" ht="16.5" thickBot="1">
      <c r="A2228" s="6"/>
      <c r="B2228" s="11"/>
      <c r="C2228" s="12"/>
      <c r="D2228" s="8"/>
      <c r="E2228" s="8"/>
      <c r="F2228" s="10"/>
      <c r="G2228" s="8"/>
      <c r="H2228" s="17"/>
      <c r="I2228" s="30"/>
      <c r="J2228" s="36"/>
      <c r="K2228" s="30"/>
      <c r="L2228" s="37"/>
      <c r="M2228" s="30"/>
      <c r="N2228" s="32"/>
      <c r="O2228" s="7"/>
      <c r="Q2228" s="16"/>
      <c r="R2228" s="16"/>
    </row>
    <row r="2229" spans="1:18" ht="26.25" thickBot="1">
      <c r="A2229" s="526" t="s">
        <v>4031</v>
      </c>
      <c r="B2229" s="527"/>
      <c r="C2229" s="527"/>
      <c r="D2229" s="527"/>
      <c r="E2229" s="527"/>
      <c r="F2229" s="527"/>
      <c r="G2229" s="527"/>
      <c r="H2229" s="527"/>
      <c r="I2229" s="527"/>
      <c r="J2229" s="527"/>
      <c r="K2229" s="527"/>
      <c r="L2229" s="527"/>
      <c r="M2229" s="527"/>
      <c r="N2229" s="527"/>
      <c r="O2229" s="528"/>
      <c r="Q2229" s="16"/>
      <c r="R2229" s="16"/>
    </row>
    <row r="2230" spans="1:18" ht="15.75">
      <c r="A2230" s="91" t="s">
        <v>439</v>
      </c>
      <c r="Q2230" s="17"/>
      <c r="R2230" s="16"/>
    </row>
    <row r="2231" spans="1:18" s="1" customFormat="1" ht="23.25">
      <c r="A2231" s="541" t="s">
        <v>312</v>
      </c>
      <c r="B2231" s="541"/>
      <c r="C2231" s="541"/>
      <c r="D2231" s="541"/>
      <c r="N2231" s="78"/>
      <c r="Q2231" s="4"/>
      <c r="R2231" s="4"/>
    </row>
    <row r="2232" spans="1:15" s="4" customFormat="1" ht="47.25">
      <c r="A2232" s="39" t="s">
        <v>2985</v>
      </c>
      <c r="B2232" s="39" t="s">
        <v>580</v>
      </c>
      <c r="C2232" s="39" t="s">
        <v>1930</v>
      </c>
      <c r="D2232" s="40" t="s">
        <v>1931</v>
      </c>
      <c r="E2232" s="40" t="s">
        <v>1932</v>
      </c>
      <c r="F2232" s="40" t="s">
        <v>4276</v>
      </c>
      <c r="G2232" s="40" t="s">
        <v>2986</v>
      </c>
      <c r="H2232" s="41" t="s">
        <v>2800</v>
      </c>
      <c r="I2232" s="41" t="s">
        <v>2361</v>
      </c>
      <c r="J2232" s="41" t="s">
        <v>2987</v>
      </c>
      <c r="K2232" s="42" t="s">
        <v>4613</v>
      </c>
      <c r="L2232" s="39" t="s">
        <v>2988</v>
      </c>
      <c r="M2232" s="42" t="s">
        <v>2801</v>
      </c>
      <c r="N2232" s="42" t="s">
        <v>1933</v>
      </c>
      <c r="O2232" s="39" t="s">
        <v>1929</v>
      </c>
    </row>
    <row r="2233" spans="1:15" s="4" customFormat="1" ht="31.5">
      <c r="A2233" s="43">
        <v>611</v>
      </c>
      <c r="B2233" s="45" t="s">
        <v>1666</v>
      </c>
      <c r="C2233" s="45" t="s">
        <v>3195</v>
      </c>
      <c r="D2233" s="46" t="s">
        <v>1669</v>
      </c>
      <c r="E2233" s="46" t="s">
        <v>1670</v>
      </c>
      <c r="F2233" s="47" t="s">
        <v>3190</v>
      </c>
      <c r="G2233" s="46" t="s">
        <v>3196</v>
      </c>
      <c r="H2233" s="48">
        <v>20</v>
      </c>
      <c r="I2233" s="49">
        <v>3.429</v>
      </c>
      <c r="J2233" s="68">
        <v>0.1</v>
      </c>
      <c r="K2233" s="58">
        <f aca="true" t="shared" si="154" ref="K2233:K2238">SUM(I2233*100)/110</f>
        <v>3.117272727272727</v>
      </c>
      <c r="L2233" s="69">
        <v>0.5</v>
      </c>
      <c r="M2233" s="49">
        <f aca="true" t="shared" si="155" ref="M2233:M2238">SUM(K2233-(K2233*L2233))</f>
        <v>1.5586363636363636</v>
      </c>
      <c r="N2233" s="51">
        <f aca="true" t="shared" si="156" ref="N2233:N2238">(M2233/H2233)</f>
        <v>0.07793181818181819</v>
      </c>
      <c r="O2233" s="50" t="s">
        <v>4472</v>
      </c>
    </row>
    <row r="2234" spans="1:15" s="1" customFormat="1" ht="31.5">
      <c r="A2234" s="43">
        <v>835</v>
      </c>
      <c r="B2234" s="44" t="s">
        <v>3980</v>
      </c>
      <c r="C2234" s="55" t="s">
        <v>4695</v>
      </c>
      <c r="D2234" s="46" t="s">
        <v>3981</v>
      </c>
      <c r="E2234" s="46" t="s">
        <v>3982</v>
      </c>
      <c r="F2234" s="47" t="s">
        <v>3190</v>
      </c>
      <c r="G2234" s="46" t="s">
        <v>4696</v>
      </c>
      <c r="H2234" s="48">
        <v>25</v>
      </c>
      <c r="I2234" s="49">
        <v>106.0655</v>
      </c>
      <c r="J2234" s="68">
        <v>0.1</v>
      </c>
      <c r="K2234" s="49">
        <f t="shared" si="154"/>
        <v>96.42318181818182</v>
      </c>
      <c r="L2234" s="69">
        <v>0.85</v>
      </c>
      <c r="M2234" s="49">
        <f t="shared" si="155"/>
        <v>14.463477272727275</v>
      </c>
      <c r="N2234" s="51">
        <f t="shared" si="156"/>
        <v>0.578539090909091</v>
      </c>
      <c r="O2234" s="50" t="s">
        <v>1771</v>
      </c>
    </row>
    <row r="2235" spans="1:15" s="1" customFormat="1" ht="31.5">
      <c r="A2235" s="43">
        <v>764</v>
      </c>
      <c r="B2235" s="45" t="s">
        <v>5129</v>
      </c>
      <c r="C2235" s="55" t="s">
        <v>3197</v>
      </c>
      <c r="D2235" s="46" t="s">
        <v>5130</v>
      </c>
      <c r="E2235" s="46" t="s">
        <v>4055</v>
      </c>
      <c r="F2235" s="47" t="s">
        <v>3190</v>
      </c>
      <c r="G2235" s="46" t="s">
        <v>4694</v>
      </c>
      <c r="H2235" s="48">
        <v>15</v>
      </c>
      <c r="I2235" s="49">
        <v>5</v>
      </c>
      <c r="J2235" s="68">
        <v>0.1</v>
      </c>
      <c r="K2235" s="49">
        <f t="shared" si="154"/>
        <v>4.545454545454546</v>
      </c>
      <c r="L2235" s="81">
        <v>0.8956</v>
      </c>
      <c r="M2235" s="49">
        <f t="shared" si="155"/>
        <v>0.4745454545454546</v>
      </c>
      <c r="N2235" s="51">
        <f t="shared" si="156"/>
        <v>0.03163636363636364</v>
      </c>
      <c r="O2235" s="50" t="s">
        <v>1773</v>
      </c>
    </row>
    <row r="2236" spans="1:15" s="1" customFormat="1" ht="31.5">
      <c r="A2236" s="43">
        <v>204</v>
      </c>
      <c r="B2236" s="45" t="s">
        <v>4510</v>
      </c>
      <c r="C2236" s="55" t="s">
        <v>3193</v>
      </c>
      <c r="D2236" s="46" t="s">
        <v>4511</v>
      </c>
      <c r="E2236" s="46" t="s">
        <v>4512</v>
      </c>
      <c r="F2236" s="46" t="s">
        <v>2006</v>
      </c>
      <c r="G2236" s="47" t="s">
        <v>3194</v>
      </c>
      <c r="H2236" s="48">
        <v>30</v>
      </c>
      <c r="I2236" s="49">
        <v>7.97</v>
      </c>
      <c r="J2236" s="68">
        <v>0.1</v>
      </c>
      <c r="K2236" s="49">
        <f t="shared" si="154"/>
        <v>7.245454545454545</v>
      </c>
      <c r="L2236" s="69">
        <v>0.723</v>
      </c>
      <c r="M2236" s="49">
        <f t="shared" si="155"/>
        <v>2.0069909090909093</v>
      </c>
      <c r="N2236" s="51">
        <f t="shared" si="156"/>
        <v>0.06689969696969697</v>
      </c>
      <c r="O2236" s="50" t="s">
        <v>4472</v>
      </c>
    </row>
    <row r="2237" spans="1:18" ht="31.5">
      <c r="A2237" s="43">
        <v>24</v>
      </c>
      <c r="B2237" s="44" t="s">
        <v>4957</v>
      </c>
      <c r="C2237" s="55" t="s">
        <v>3191</v>
      </c>
      <c r="D2237" s="46" t="s">
        <v>4958</v>
      </c>
      <c r="E2237" s="46" t="s">
        <v>4612</v>
      </c>
      <c r="F2237" s="47" t="s">
        <v>2006</v>
      </c>
      <c r="G2237" s="46" t="s">
        <v>3192</v>
      </c>
      <c r="H2237" s="48">
        <v>10</v>
      </c>
      <c r="I2237" s="49">
        <v>26.17</v>
      </c>
      <c r="J2237" s="68">
        <v>0.1</v>
      </c>
      <c r="K2237" s="49">
        <f t="shared" si="154"/>
        <v>23.79090909090909</v>
      </c>
      <c r="L2237" s="69">
        <v>0.922</v>
      </c>
      <c r="M2237" s="49">
        <f t="shared" si="155"/>
        <v>1.8556909090909066</v>
      </c>
      <c r="N2237" s="51">
        <f t="shared" si="156"/>
        <v>0.18556909090909066</v>
      </c>
      <c r="O2237" s="50" t="s">
        <v>4472</v>
      </c>
      <c r="Q2237" s="16"/>
      <c r="R2237" s="16"/>
    </row>
    <row r="2238" spans="1:18" ht="31.5">
      <c r="A2238" s="43">
        <v>928</v>
      </c>
      <c r="B2238" s="45" t="s">
        <v>4680</v>
      </c>
      <c r="C2238" s="45" t="s">
        <v>4697</v>
      </c>
      <c r="D2238" s="46" t="s">
        <v>4681</v>
      </c>
      <c r="E2238" s="46" t="s">
        <v>4682</v>
      </c>
      <c r="F2238" s="47" t="s">
        <v>2006</v>
      </c>
      <c r="G2238" s="46" t="s">
        <v>4698</v>
      </c>
      <c r="H2238" s="48">
        <v>20</v>
      </c>
      <c r="I2238" s="49">
        <v>18.508</v>
      </c>
      <c r="J2238" s="68">
        <v>0.1</v>
      </c>
      <c r="K2238" s="49">
        <f t="shared" si="154"/>
        <v>16.825454545454544</v>
      </c>
      <c r="L2238" s="69">
        <v>0.95</v>
      </c>
      <c r="M2238" s="58">
        <f t="shared" si="155"/>
        <v>0.8412727272727274</v>
      </c>
      <c r="N2238" s="51">
        <f t="shared" si="156"/>
        <v>0.04206363636363637</v>
      </c>
      <c r="O2238" s="50" t="s">
        <v>4472</v>
      </c>
      <c r="Q2238" s="17"/>
      <c r="R2238" s="16"/>
    </row>
    <row r="2239" spans="1:18" s="1" customFormat="1" ht="16.5" thickBot="1">
      <c r="A2239" s="6"/>
      <c r="B2239" s="11"/>
      <c r="C2239" s="11"/>
      <c r="D2239" s="8"/>
      <c r="E2239" s="4"/>
      <c r="F2239" s="10"/>
      <c r="G2239" s="8"/>
      <c r="H2239" s="17"/>
      <c r="I2239" s="18"/>
      <c r="J2239" s="36"/>
      <c r="K2239" s="30"/>
      <c r="L2239" s="37"/>
      <c r="M2239" s="32"/>
      <c r="N2239" s="31"/>
      <c r="O2239" s="22"/>
      <c r="Q2239" s="17"/>
      <c r="R2239" s="4"/>
    </row>
    <row r="2240" spans="1:18" s="1" customFormat="1" ht="26.25" thickBot="1">
      <c r="A2240" s="526" t="s">
        <v>123</v>
      </c>
      <c r="B2240" s="527"/>
      <c r="C2240" s="527"/>
      <c r="D2240" s="527"/>
      <c r="E2240" s="527"/>
      <c r="F2240" s="527"/>
      <c r="G2240" s="527"/>
      <c r="H2240" s="527"/>
      <c r="I2240" s="527"/>
      <c r="J2240" s="527"/>
      <c r="K2240" s="527"/>
      <c r="L2240" s="527"/>
      <c r="M2240" s="527"/>
      <c r="N2240" s="527"/>
      <c r="O2240" s="528"/>
      <c r="Q2240" s="4"/>
      <c r="R2240" s="4"/>
    </row>
    <row r="2241" spans="1:15" s="4" customFormat="1" ht="15.75">
      <c r="A2241" s="91" t="s">
        <v>441</v>
      </c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78"/>
      <c r="O2241" s="1"/>
    </row>
    <row r="2242" spans="1:18" s="1" customFormat="1" ht="23.25">
      <c r="A2242" s="541" t="s">
        <v>313</v>
      </c>
      <c r="B2242" s="541"/>
      <c r="C2242" s="541"/>
      <c r="D2242" s="541"/>
      <c r="N2242" s="78"/>
      <c r="Q2242" s="17"/>
      <c r="R2242" s="4"/>
    </row>
    <row r="2243" spans="1:18" s="1" customFormat="1" ht="47.25">
      <c r="A2243" s="39" t="s">
        <v>2985</v>
      </c>
      <c r="B2243" s="39" t="s">
        <v>580</v>
      </c>
      <c r="C2243" s="39" t="s">
        <v>1930</v>
      </c>
      <c r="D2243" s="40" t="s">
        <v>1931</v>
      </c>
      <c r="E2243" s="40" t="s">
        <v>1932</v>
      </c>
      <c r="F2243" s="40" t="s">
        <v>4276</v>
      </c>
      <c r="G2243" s="40" t="s">
        <v>2986</v>
      </c>
      <c r="H2243" s="41" t="s">
        <v>2800</v>
      </c>
      <c r="I2243" s="41" t="s">
        <v>2361</v>
      </c>
      <c r="J2243" s="41" t="s">
        <v>2987</v>
      </c>
      <c r="K2243" s="42" t="s">
        <v>4613</v>
      </c>
      <c r="L2243" s="39" t="s">
        <v>2988</v>
      </c>
      <c r="M2243" s="42" t="s">
        <v>2801</v>
      </c>
      <c r="N2243" s="42" t="s">
        <v>1933</v>
      </c>
      <c r="O2243" s="39" t="s">
        <v>1929</v>
      </c>
      <c r="Q2243" s="17"/>
      <c r="R2243" s="4"/>
    </row>
    <row r="2244" spans="1:15" s="1" customFormat="1" ht="15.75">
      <c r="A2244" s="43">
        <v>992</v>
      </c>
      <c r="B2244" s="45" t="s">
        <v>4077</v>
      </c>
      <c r="C2244" s="55" t="s">
        <v>4755</v>
      </c>
      <c r="D2244" s="46" t="s">
        <v>4078</v>
      </c>
      <c r="E2244" s="46" t="s">
        <v>4079</v>
      </c>
      <c r="F2244" s="47" t="s">
        <v>5661</v>
      </c>
      <c r="G2244" s="46" t="s">
        <v>4757</v>
      </c>
      <c r="H2244" s="48">
        <v>28</v>
      </c>
      <c r="I2244" s="49" t="s">
        <v>5604</v>
      </c>
      <c r="J2244" s="68">
        <v>0.1</v>
      </c>
      <c r="K2244" s="49">
        <v>35.87</v>
      </c>
      <c r="L2244" s="69">
        <v>0.25</v>
      </c>
      <c r="M2244" s="58">
        <f>SUM((K2244-(K2244*L2244)))</f>
        <v>26.902499999999996</v>
      </c>
      <c r="N2244" s="54">
        <f>SUM(M2244/H2244)</f>
        <v>0.9608035714285713</v>
      </c>
      <c r="O2244" s="50" t="s">
        <v>4472</v>
      </c>
    </row>
    <row r="2245" spans="1:15" s="1" customFormat="1" ht="15.75">
      <c r="A2245" s="43">
        <v>993</v>
      </c>
      <c r="B2245" s="45" t="s">
        <v>4077</v>
      </c>
      <c r="C2245" s="55" t="s">
        <v>4756</v>
      </c>
      <c r="D2245" s="46" t="s">
        <v>4078</v>
      </c>
      <c r="E2245" s="46" t="s">
        <v>4080</v>
      </c>
      <c r="F2245" s="47" t="s">
        <v>5661</v>
      </c>
      <c r="G2245" s="46" t="s">
        <v>4758</v>
      </c>
      <c r="H2245" s="48">
        <v>28</v>
      </c>
      <c r="I2245" s="290" t="s">
        <v>5604</v>
      </c>
      <c r="J2245" s="291">
        <v>0.1</v>
      </c>
      <c r="K2245" s="290">
        <v>23.5</v>
      </c>
      <c r="L2245" s="83">
        <v>0.25</v>
      </c>
      <c r="M2245" s="85">
        <f>SUM(K2245-(K2245*L2245))</f>
        <v>17.625</v>
      </c>
      <c r="N2245" s="292">
        <v>0.62955</v>
      </c>
      <c r="O2245" s="50" t="s">
        <v>4472</v>
      </c>
    </row>
    <row r="2246" spans="1:15" s="1" customFormat="1" ht="15.75">
      <c r="A2246" s="43">
        <v>720</v>
      </c>
      <c r="B2246" s="44" t="s">
        <v>3073</v>
      </c>
      <c r="C2246" s="55" t="s">
        <v>4751</v>
      </c>
      <c r="D2246" s="46" t="s">
        <v>3074</v>
      </c>
      <c r="E2246" s="46" t="s">
        <v>3075</v>
      </c>
      <c r="F2246" s="46" t="s">
        <v>5661</v>
      </c>
      <c r="G2246" s="47" t="s">
        <v>4753</v>
      </c>
      <c r="H2246" s="48">
        <v>1</v>
      </c>
      <c r="I2246" s="49">
        <v>177.85</v>
      </c>
      <c r="J2246" s="68">
        <v>0.1</v>
      </c>
      <c r="K2246" s="49">
        <f>SUM(I2246*100)/110</f>
        <v>161.6818181818182</v>
      </c>
      <c r="L2246" s="69">
        <v>0.519099</v>
      </c>
      <c r="M2246" s="49">
        <f>SUM(K2246-(K2246*L2246))</f>
        <v>77.75294804545454</v>
      </c>
      <c r="N2246" s="58">
        <f>(M2246/H2246)</f>
        <v>77.75294804545454</v>
      </c>
      <c r="O2246" s="50" t="s">
        <v>4472</v>
      </c>
    </row>
    <row r="2247" spans="1:15" s="1" customFormat="1" ht="15.75">
      <c r="A2247" s="43">
        <v>721</v>
      </c>
      <c r="B2247" s="44" t="s">
        <v>3073</v>
      </c>
      <c r="C2247" s="55" t="s">
        <v>4752</v>
      </c>
      <c r="D2247" s="46" t="s">
        <v>3074</v>
      </c>
      <c r="E2247" s="46" t="s">
        <v>5178</v>
      </c>
      <c r="F2247" s="46" t="s">
        <v>5661</v>
      </c>
      <c r="G2247" s="47" t="s">
        <v>4754</v>
      </c>
      <c r="H2247" s="48">
        <v>1</v>
      </c>
      <c r="I2247" s="290">
        <v>460.14</v>
      </c>
      <c r="J2247" s="291">
        <v>0.1</v>
      </c>
      <c r="K2247" s="290">
        <f>SUM(I2247*100)/110</f>
        <v>418.3090909090909</v>
      </c>
      <c r="L2247" s="83">
        <v>0.5</v>
      </c>
      <c r="M2247" s="290">
        <f>SUM(K2247-(K2247*L2247))</f>
        <v>209.15454545454546</v>
      </c>
      <c r="N2247" s="85">
        <v>209.15</v>
      </c>
      <c r="O2247" s="50" t="s">
        <v>4472</v>
      </c>
    </row>
    <row r="2248" spans="1:15" s="1" customFormat="1" ht="16.5" thickBot="1">
      <c r="A2248" s="6"/>
      <c r="B2248" s="11"/>
      <c r="C2248" s="12"/>
      <c r="D2248" s="8"/>
      <c r="E2248" s="8"/>
      <c r="F2248" s="10"/>
      <c r="G2248" s="10"/>
      <c r="H2248" s="17"/>
      <c r="I2248" s="18"/>
      <c r="J2248" s="86"/>
      <c r="K2248" s="18"/>
      <c r="L2248" s="87"/>
      <c r="M2248" s="18"/>
      <c r="N2248" s="19"/>
      <c r="O2248" s="7"/>
    </row>
    <row r="2249" spans="1:15" s="1" customFormat="1" ht="26.25" thickBot="1">
      <c r="A2249" s="526" t="s">
        <v>55</v>
      </c>
      <c r="B2249" s="527"/>
      <c r="C2249" s="527"/>
      <c r="D2249" s="527"/>
      <c r="E2249" s="527"/>
      <c r="F2249" s="527"/>
      <c r="G2249" s="527"/>
      <c r="H2249" s="527"/>
      <c r="I2249" s="527"/>
      <c r="J2249" s="527"/>
      <c r="K2249" s="527"/>
      <c r="L2249" s="527"/>
      <c r="M2249" s="527"/>
      <c r="N2249" s="527"/>
      <c r="O2249" s="528"/>
    </row>
    <row r="2250" spans="1:15" s="1" customFormat="1" ht="25.5">
      <c r="A2250" s="259" t="s">
        <v>72</v>
      </c>
      <c r="H2250" s="229"/>
      <c r="I2250" s="229"/>
      <c r="J2250" s="229"/>
      <c r="K2250" s="229"/>
      <c r="L2250" s="229"/>
      <c r="M2250" s="229"/>
      <c r="N2250" s="229"/>
      <c r="O2250" s="229"/>
    </row>
    <row r="2251" spans="1:15" s="1" customFormat="1" ht="25.5">
      <c r="A2251" s="91" t="s">
        <v>71</v>
      </c>
      <c r="H2251" s="229"/>
      <c r="I2251" s="229"/>
      <c r="J2251" s="229"/>
      <c r="K2251" s="229"/>
      <c r="L2251" s="229"/>
      <c r="M2251" s="229"/>
      <c r="N2251" s="229"/>
      <c r="O2251" s="229"/>
    </row>
    <row r="2252" spans="1:14" s="1" customFormat="1" ht="23.25">
      <c r="A2252" s="541" t="s">
        <v>314</v>
      </c>
      <c r="B2252" s="541"/>
      <c r="C2252" s="541"/>
      <c r="D2252" s="541"/>
      <c r="N2252" s="78"/>
    </row>
    <row r="2253" spans="1:15" s="1" customFormat="1" ht="47.25">
      <c r="A2253" s="39" t="s">
        <v>2985</v>
      </c>
      <c r="B2253" s="39" t="s">
        <v>580</v>
      </c>
      <c r="C2253" s="39" t="s">
        <v>1930</v>
      </c>
      <c r="D2253" s="40" t="s">
        <v>1931</v>
      </c>
      <c r="E2253" s="40" t="s">
        <v>1932</v>
      </c>
      <c r="F2253" s="40" t="s">
        <v>4276</v>
      </c>
      <c r="G2253" s="40" t="s">
        <v>2986</v>
      </c>
      <c r="H2253" s="41" t="s">
        <v>2800</v>
      </c>
      <c r="I2253" s="41" t="s">
        <v>2361</v>
      </c>
      <c r="J2253" s="41" t="s">
        <v>2987</v>
      </c>
      <c r="K2253" s="42" t="s">
        <v>4613</v>
      </c>
      <c r="L2253" s="39" t="s">
        <v>2988</v>
      </c>
      <c r="M2253" s="42" t="s">
        <v>2801</v>
      </c>
      <c r="N2253" s="42" t="s">
        <v>1933</v>
      </c>
      <c r="O2253" s="39" t="s">
        <v>1929</v>
      </c>
    </row>
    <row r="2254" spans="1:15" s="1" customFormat="1" ht="15.75">
      <c r="A2254" s="43">
        <v>516</v>
      </c>
      <c r="B2254" s="57" t="s">
        <v>2591</v>
      </c>
      <c r="C2254" s="55" t="s">
        <v>5594</v>
      </c>
      <c r="D2254" s="46" t="s">
        <v>2592</v>
      </c>
      <c r="E2254" s="46" t="s">
        <v>2593</v>
      </c>
      <c r="F2254" s="46" t="s">
        <v>5685</v>
      </c>
      <c r="G2254" s="47" t="s">
        <v>4850</v>
      </c>
      <c r="H2254" s="48">
        <v>40</v>
      </c>
      <c r="I2254" s="290">
        <v>4.54</v>
      </c>
      <c r="J2254" s="291">
        <v>0.1</v>
      </c>
      <c r="K2254" s="85">
        <f>SUM(I2254*100)/110</f>
        <v>4.127272727272727</v>
      </c>
      <c r="L2254" s="83">
        <v>0.5</v>
      </c>
      <c r="M2254" s="290">
        <f>SUM(K2254-(K2254*L2254))</f>
        <v>2.0636363636363635</v>
      </c>
      <c r="N2254" s="293">
        <f>(M2254/H2254)</f>
        <v>0.05159090909090909</v>
      </c>
      <c r="O2254" s="50" t="s">
        <v>4472</v>
      </c>
    </row>
    <row r="2255" spans="1:15" s="1" customFormat="1" ht="15.75">
      <c r="A2255" s="43">
        <v>398</v>
      </c>
      <c r="B2255" s="44" t="s">
        <v>2282</v>
      </c>
      <c r="C2255" s="45" t="s">
        <v>587</v>
      </c>
      <c r="D2255" s="46" t="s">
        <v>2283</v>
      </c>
      <c r="E2255" s="46" t="s">
        <v>2284</v>
      </c>
      <c r="F2255" s="46" t="s">
        <v>5685</v>
      </c>
      <c r="G2255" s="72" t="s">
        <v>5022</v>
      </c>
      <c r="H2255" s="43">
        <v>1</v>
      </c>
      <c r="I2255" s="125">
        <v>4.6</v>
      </c>
      <c r="J2255" s="68">
        <v>0.1</v>
      </c>
      <c r="K2255" s="49">
        <f>SUM(I2255*100)/110</f>
        <v>4.181818181818182</v>
      </c>
      <c r="L2255" s="69">
        <v>0.5</v>
      </c>
      <c r="M2255" s="49">
        <f>SUM(K2255-(K2255*L2255))</f>
        <v>2.090909090909091</v>
      </c>
      <c r="N2255" s="51">
        <f>(M2255/H2255)</f>
        <v>2.090909090909091</v>
      </c>
      <c r="O2255" s="50" t="s">
        <v>588</v>
      </c>
    </row>
    <row r="2256" spans="1:15" s="1" customFormat="1" ht="15.75">
      <c r="A2256" s="43">
        <v>1016</v>
      </c>
      <c r="B2256" s="45" t="s">
        <v>1663</v>
      </c>
      <c r="C2256" s="55" t="s">
        <v>5806</v>
      </c>
      <c r="D2256" s="46" t="s">
        <v>1664</v>
      </c>
      <c r="E2256" s="46" t="s">
        <v>3332</v>
      </c>
      <c r="F2256" s="47" t="s">
        <v>4277</v>
      </c>
      <c r="G2256" s="47" t="s">
        <v>5019</v>
      </c>
      <c r="H2256" s="48">
        <v>20</v>
      </c>
      <c r="I2256" s="290">
        <v>4.19</v>
      </c>
      <c r="J2256" s="291">
        <v>0.1</v>
      </c>
      <c r="K2256" s="290">
        <f>SUM(I2256*100)/110</f>
        <v>3.8090909090909095</v>
      </c>
      <c r="L2256" s="83">
        <v>0.5</v>
      </c>
      <c r="M2256" s="290">
        <f>SUM(K2256-(K2256*L2256))</f>
        <v>1.9045454545454548</v>
      </c>
      <c r="N2256" s="293">
        <f>(M2256/H2256)</f>
        <v>0.09522727272727274</v>
      </c>
      <c r="O2256" s="50" t="s">
        <v>1773</v>
      </c>
    </row>
    <row r="2257" spans="1:15" s="1" customFormat="1" ht="15.75">
      <c r="A2257" s="43">
        <v>1017</v>
      </c>
      <c r="B2257" s="45" t="s">
        <v>1663</v>
      </c>
      <c r="C2257" s="55" t="s">
        <v>3638</v>
      </c>
      <c r="D2257" s="46" t="s">
        <v>1664</v>
      </c>
      <c r="E2257" s="46" t="s">
        <v>4692</v>
      </c>
      <c r="F2257" s="47" t="s">
        <v>4277</v>
      </c>
      <c r="G2257" s="47" t="s">
        <v>5018</v>
      </c>
      <c r="H2257" s="48">
        <v>20</v>
      </c>
      <c r="I2257" s="290">
        <v>4.77</v>
      </c>
      <c r="J2257" s="291">
        <v>0.1</v>
      </c>
      <c r="K2257" s="290">
        <f>SUM(I2257*100)/110</f>
        <v>4.336363636363636</v>
      </c>
      <c r="L2257" s="83">
        <v>0.5</v>
      </c>
      <c r="M2257" s="290">
        <f>SUM(K2257-(K2257*L2257))</f>
        <v>2.168181818181818</v>
      </c>
      <c r="N2257" s="293">
        <f>(M2257/H2257)</f>
        <v>0.1084090909090909</v>
      </c>
      <c r="O2257" s="50" t="s">
        <v>4472</v>
      </c>
    </row>
    <row r="2258" spans="1:15" s="1" customFormat="1" ht="16.5" thickBot="1">
      <c r="A2258" s="300">
        <v>1018</v>
      </c>
      <c r="B2258" s="462" t="s">
        <v>1663</v>
      </c>
      <c r="C2258" s="297" t="s">
        <v>3639</v>
      </c>
      <c r="D2258" s="298" t="s">
        <v>1664</v>
      </c>
      <c r="E2258" s="298" t="s">
        <v>1665</v>
      </c>
      <c r="F2258" s="463" t="s">
        <v>4277</v>
      </c>
      <c r="G2258" s="463" t="s">
        <v>5026</v>
      </c>
      <c r="H2258" s="465">
        <v>6</v>
      </c>
      <c r="I2258" s="301">
        <v>12.64</v>
      </c>
      <c r="J2258" s="302">
        <v>0.1</v>
      </c>
      <c r="K2258" s="301">
        <f>SUM(I2258*100)/110</f>
        <v>11.49090909090909</v>
      </c>
      <c r="L2258" s="303">
        <v>0.5</v>
      </c>
      <c r="M2258" s="301">
        <f>SUM(K2258-(K2258*L2258))</f>
        <v>5.745454545454545</v>
      </c>
      <c r="N2258" s="478">
        <f>(M2258/H2258)</f>
        <v>0.9575757575757575</v>
      </c>
      <c r="O2258" s="305" t="s">
        <v>4472</v>
      </c>
    </row>
    <row r="2259" spans="1:15" s="1" customFormat="1" ht="26.25" thickBot="1">
      <c r="A2259" s="526" t="s">
        <v>56</v>
      </c>
      <c r="B2259" s="527"/>
      <c r="C2259" s="527"/>
      <c r="D2259" s="527"/>
      <c r="E2259" s="527"/>
      <c r="F2259" s="527"/>
      <c r="G2259" s="527"/>
      <c r="H2259" s="527"/>
      <c r="I2259" s="527"/>
      <c r="J2259" s="527"/>
      <c r="K2259" s="527"/>
      <c r="L2259" s="527"/>
      <c r="M2259" s="527"/>
      <c r="N2259" s="527"/>
      <c r="O2259" s="528"/>
    </row>
    <row r="2260" s="1" customFormat="1" ht="15.75">
      <c r="A2260" s="91" t="s">
        <v>73</v>
      </c>
    </row>
    <row r="2261" spans="1:4" s="1" customFormat="1" ht="23.25">
      <c r="A2261" s="541" t="s">
        <v>315</v>
      </c>
      <c r="B2261" s="541"/>
      <c r="C2261" s="541"/>
      <c r="D2261" s="541"/>
    </row>
    <row r="2262" spans="1:15" s="1" customFormat="1" ht="47.25">
      <c r="A2262" s="39" t="s">
        <v>2985</v>
      </c>
      <c r="B2262" s="39" t="s">
        <v>580</v>
      </c>
      <c r="C2262" s="39" t="s">
        <v>1930</v>
      </c>
      <c r="D2262" s="40" t="s">
        <v>1931</v>
      </c>
      <c r="E2262" s="40" t="s">
        <v>1932</v>
      </c>
      <c r="F2262" s="40" t="s">
        <v>719</v>
      </c>
      <c r="G2262" s="40" t="s">
        <v>2986</v>
      </c>
      <c r="H2262" s="41" t="s">
        <v>2800</v>
      </c>
      <c r="I2262" s="41" t="s">
        <v>2361</v>
      </c>
      <c r="J2262" s="41" t="s">
        <v>2987</v>
      </c>
      <c r="K2262" s="42" t="s">
        <v>4613</v>
      </c>
      <c r="L2262" s="39" t="s">
        <v>2988</v>
      </c>
      <c r="M2262" s="42" t="s">
        <v>2801</v>
      </c>
      <c r="N2262" s="42" t="s">
        <v>1933</v>
      </c>
      <c r="O2262" s="39" t="s">
        <v>1929</v>
      </c>
    </row>
    <row r="2263" spans="1:15" s="1" customFormat="1" ht="15.75">
      <c r="A2263" s="43">
        <v>1</v>
      </c>
      <c r="B2263" s="44" t="s">
        <v>2105</v>
      </c>
      <c r="C2263" s="55" t="s">
        <v>1551</v>
      </c>
      <c r="D2263" s="46" t="s">
        <v>5767</v>
      </c>
      <c r="E2263" s="46" t="s">
        <v>2516</v>
      </c>
      <c r="F2263" s="46" t="s">
        <v>5685</v>
      </c>
      <c r="G2263" s="46" t="s">
        <v>1552</v>
      </c>
      <c r="H2263" s="43">
        <v>12</v>
      </c>
      <c r="I2263" s="49">
        <v>2.38</v>
      </c>
      <c r="J2263" s="68">
        <v>0.1</v>
      </c>
      <c r="K2263" s="58">
        <f aca="true" t="shared" si="157" ref="K2263:K2273">SUM(I2263*100)/110</f>
        <v>2.1636363636363636</v>
      </c>
      <c r="L2263" s="69">
        <v>0.5</v>
      </c>
      <c r="M2263" s="58">
        <f aca="true" t="shared" si="158" ref="M2263:M2273">SUM(K2263-(K2263*L2263))</f>
        <v>1.0818181818181818</v>
      </c>
      <c r="N2263" s="51">
        <f aca="true" t="shared" si="159" ref="N2263:N2273">(M2263/H2263)</f>
        <v>0.09015151515151515</v>
      </c>
      <c r="O2263" s="50" t="s">
        <v>4472</v>
      </c>
    </row>
    <row r="2264" spans="1:15" s="1" customFormat="1" ht="31.5">
      <c r="A2264" s="43">
        <v>43</v>
      </c>
      <c r="B2264" s="44" t="s">
        <v>2059</v>
      </c>
      <c r="C2264" s="45" t="s">
        <v>1553</v>
      </c>
      <c r="D2264" s="46" t="s">
        <v>2060</v>
      </c>
      <c r="E2264" s="46" t="s">
        <v>2163</v>
      </c>
      <c r="F2264" s="46" t="s">
        <v>5685</v>
      </c>
      <c r="G2264" s="46" t="s">
        <v>1554</v>
      </c>
      <c r="H2264" s="43">
        <v>5</v>
      </c>
      <c r="I2264" s="49">
        <v>4.03</v>
      </c>
      <c r="J2264" s="68">
        <v>0.1</v>
      </c>
      <c r="K2264" s="58">
        <f t="shared" si="157"/>
        <v>3.6636363636363636</v>
      </c>
      <c r="L2264" s="69">
        <v>0.5</v>
      </c>
      <c r="M2264" s="58">
        <f t="shared" si="158"/>
        <v>1.8318181818181818</v>
      </c>
      <c r="N2264" s="51">
        <f t="shared" si="159"/>
        <v>0.36636363636363634</v>
      </c>
      <c r="O2264" s="50" t="s">
        <v>4472</v>
      </c>
    </row>
    <row r="2265" spans="1:15" s="1" customFormat="1" ht="31.5">
      <c r="A2265" s="43">
        <v>61</v>
      </c>
      <c r="B2265" s="55" t="s">
        <v>5189</v>
      </c>
      <c r="C2265" s="55" t="s">
        <v>1555</v>
      </c>
      <c r="D2265" s="46" t="s">
        <v>5190</v>
      </c>
      <c r="E2265" s="46" t="s">
        <v>2516</v>
      </c>
      <c r="F2265" s="46" t="s">
        <v>5685</v>
      </c>
      <c r="G2265" s="46" t="s">
        <v>1556</v>
      </c>
      <c r="H2265" s="48">
        <v>20</v>
      </c>
      <c r="I2265" s="49">
        <v>4.44</v>
      </c>
      <c r="J2265" s="68">
        <v>0.1</v>
      </c>
      <c r="K2265" s="58">
        <f t="shared" si="157"/>
        <v>4.036363636363637</v>
      </c>
      <c r="L2265" s="69">
        <v>0.5</v>
      </c>
      <c r="M2265" s="58">
        <f t="shared" si="158"/>
        <v>2.0181818181818185</v>
      </c>
      <c r="N2265" s="51">
        <f t="shared" si="159"/>
        <v>0.10090909090909092</v>
      </c>
      <c r="O2265" s="50" t="s">
        <v>4472</v>
      </c>
    </row>
    <row r="2266" spans="1:15" s="1" customFormat="1" ht="15.75">
      <c r="A2266" s="43">
        <v>98</v>
      </c>
      <c r="B2266" s="44" t="s">
        <v>3260</v>
      </c>
      <c r="C2266" s="55" t="s">
        <v>1557</v>
      </c>
      <c r="D2266" s="46" t="s">
        <v>3214</v>
      </c>
      <c r="E2266" s="46" t="s">
        <v>2962</v>
      </c>
      <c r="F2266" s="46" t="s">
        <v>5685</v>
      </c>
      <c r="G2266" s="46" t="s">
        <v>1558</v>
      </c>
      <c r="H2266" s="48">
        <v>20</v>
      </c>
      <c r="I2266" s="290">
        <v>5.94</v>
      </c>
      <c r="J2266" s="291">
        <v>0.1</v>
      </c>
      <c r="K2266" s="85">
        <f t="shared" si="157"/>
        <v>5.4</v>
      </c>
      <c r="L2266" s="83">
        <v>0.5</v>
      </c>
      <c r="M2266" s="85">
        <f t="shared" si="158"/>
        <v>2.7</v>
      </c>
      <c r="N2266" s="293">
        <f t="shared" si="159"/>
        <v>0.135</v>
      </c>
      <c r="O2266" s="50" t="s">
        <v>4472</v>
      </c>
    </row>
    <row r="2267" spans="1:15" s="1" customFormat="1" ht="15.75">
      <c r="A2267" s="43">
        <v>99</v>
      </c>
      <c r="B2267" s="57" t="s">
        <v>2596</v>
      </c>
      <c r="C2267" s="55" t="s">
        <v>1559</v>
      </c>
      <c r="D2267" s="46" t="s">
        <v>2597</v>
      </c>
      <c r="E2267" s="46" t="s">
        <v>4577</v>
      </c>
      <c r="F2267" s="46" t="s">
        <v>5685</v>
      </c>
      <c r="G2267" s="46" t="s">
        <v>1560</v>
      </c>
      <c r="H2267" s="48">
        <v>6</v>
      </c>
      <c r="I2267" s="49">
        <v>11.88</v>
      </c>
      <c r="J2267" s="68">
        <v>0.1</v>
      </c>
      <c r="K2267" s="58">
        <f t="shared" si="157"/>
        <v>10.8</v>
      </c>
      <c r="L2267" s="69">
        <v>0.5</v>
      </c>
      <c r="M2267" s="58">
        <f t="shared" si="158"/>
        <v>5.4</v>
      </c>
      <c r="N2267" s="51">
        <f t="shared" si="159"/>
        <v>0.9</v>
      </c>
      <c r="O2267" s="50" t="s">
        <v>4472</v>
      </c>
    </row>
    <row r="2268" spans="1:15" s="1" customFormat="1" ht="15.75">
      <c r="A2268" s="43">
        <v>116</v>
      </c>
      <c r="B2268" s="45" t="s">
        <v>3189</v>
      </c>
      <c r="C2268" s="55" t="s">
        <v>1561</v>
      </c>
      <c r="D2268" s="46" t="s">
        <v>2727</v>
      </c>
      <c r="E2268" s="46" t="s">
        <v>2728</v>
      </c>
      <c r="F2268" s="46" t="s">
        <v>5685</v>
      </c>
      <c r="G2268" s="46" t="s">
        <v>1562</v>
      </c>
      <c r="H2268" s="48">
        <v>50</v>
      </c>
      <c r="I2268" s="49">
        <v>1.45</v>
      </c>
      <c r="J2268" s="68">
        <v>0.1</v>
      </c>
      <c r="K2268" s="58">
        <f t="shared" si="157"/>
        <v>1.3181818181818181</v>
      </c>
      <c r="L2268" s="69">
        <v>0.5</v>
      </c>
      <c r="M2268" s="58">
        <f t="shared" si="158"/>
        <v>0.6590909090909091</v>
      </c>
      <c r="N2268" s="51">
        <f t="shared" si="159"/>
        <v>0.013181818181818182</v>
      </c>
      <c r="O2268" s="50" t="s">
        <v>4472</v>
      </c>
    </row>
    <row r="2269" spans="1:15" s="1" customFormat="1" ht="15.75">
      <c r="A2269" s="43">
        <v>118</v>
      </c>
      <c r="B2269" s="45" t="s">
        <v>5506</v>
      </c>
      <c r="C2269" s="55" t="s">
        <v>1563</v>
      </c>
      <c r="D2269" s="46" t="s">
        <v>5507</v>
      </c>
      <c r="E2269" s="46" t="s">
        <v>4692</v>
      </c>
      <c r="F2269" s="46" t="s">
        <v>5685</v>
      </c>
      <c r="G2269" s="46" t="s">
        <v>1564</v>
      </c>
      <c r="H2269" s="48">
        <v>30</v>
      </c>
      <c r="I2269" s="49">
        <v>3.2</v>
      </c>
      <c r="J2269" s="68">
        <v>0.1</v>
      </c>
      <c r="K2269" s="58">
        <f t="shared" si="157"/>
        <v>2.909090909090909</v>
      </c>
      <c r="L2269" s="69">
        <v>0.5</v>
      </c>
      <c r="M2269" s="58">
        <f t="shared" si="158"/>
        <v>1.4545454545454546</v>
      </c>
      <c r="N2269" s="51">
        <f t="shared" si="159"/>
        <v>0.048484848484848485</v>
      </c>
      <c r="O2269" s="50" t="s">
        <v>4472</v>
      </c>
    </row>
    <row r="2270" spans="1:15" s="1" customFormat="1" ht="15.75">
      <c r="A2270" s="43">
        <v>119</v>
      </c>
      <c r="B2270" s="45" t="s">
        <v>5506</v>
      </c>
      <c r="C2270" s="55" t="s">
        <v>1565</v>
      </c>
      <c r="D2270" s="46" t="s">
        <v>5507</v>
      </c>
      <c r="E2270" s="46" t="s">
        <v>5126</v>
      </c>
      <c r="F2270" s="46" t="s">
        <v>5685</v>
      </c>
      <c r="G2270" s="46" t="s">
        <v>1566</v>
      </c>
      <c r="H2270" s="48">
        <v>30</v>
      </c>
      <c r="I2270" s="49">
        <v>5.07</v>
      </c>
      <c r="J2270" s="68">
        <v>0.1</v>
      </c>
      <c r="K2270" s="58">
        <f t="shared" si="157"/>
        <v>4.609090909090909</v>
      </c>
      <c r="L2270" s="69">
        <v>0.5</v>
      </c>
      <c r="M2270" s="58">
        <f t="shared" si="158"/>
        <v>2.3045454545454547</v>
      </c>
      <c r="N2270" s="51">
        <f t="shared" si="159"/>
        <v>0.07681818181818183</v>
      </c>
      <c r="O2270" s="50" t="s">
        <v>4472</v>
      </c>
    </row>
    <row r="2271" spans="1:15" s="1" customFormat="1" ht="15.75">
      <c r="A2271" s="43">
        <v>120</v>
      </c>
      <c r="B2271" s="45" t="s">
        <v>5506</v>
      </c>
      <c r="C2271" s="55" t="s">
        <v>1567</v>
      </c>
      <c r="D2271" s="46" t="s">
        <v>5507</v>
      </c>
      <c r="E2271" s="46" t="s">
        <v>5508</v>
      </c>
      <c r="F2271" s="46" t="s">
        <v>5685</v>
      </c>
      <c r="G2271" s="46" t="s">
        <v>1568</v>
      </c>
      <c r="H2271" s="48">
        <v>1</v>
      </c>
      <c r="I2271" s="49">
        <v>4.99</v>
      </c>
      <c r="J2271" s="68">
        <v>0.1</v>
      </c>
      <c r="K2271" s="58">
        <f t="shared" si="157"/>
        <v>4.536363636363636</v>
      </c>
      <c r="L2271" s="69">
        <v>0.5</v>
      </c>
      <c r="M2271" s="58">
        <f t="shared" si="158"/>
        <v>2.268181818181818</v>
      </c>
      <c r="N2271" s="51">
        <f t="shared" si="159"/>
        <v>2.268181818181818</v>
      </c>
      <c r="O2271" s="50" t="s">
        <v>1771</v>
      </c>
    </row>
    <row r="2272" spans="1:15" s="1" customFormat="1" ht="15.75">
      <c r="A2272" s="43">
        <v>152</v>
      </c>
      <c r="B2272" s="45" t="s">
        <v>3284</v>
      </c>
      <c r="C2272" s="55" t="s">
        <v>1569</v>
      </c>
      <c r="D2272" s="46" t="s">
        <v>5343</v>
      </c>
      <c r="E2272" s="46" t="s">
        <v>1570</v>
      </c>
      <c r="F2272" s="46" t="s">
        <v>5685</v>
      </c>
      <c r="G2272" s="46" t="s">
        <v>1571</v>
      </c>
      <c r="H2272" s="48">
        <v>10</v>
      </c>
      <c r="I2272" s="290">
        <v>7.61</v>
      </c>
      <c r="J2272" s="291">
        <v>0.1</v>
      </c>
      <c r="K2272" s="85">
        <f t="shared" si="157"/>
        <v>6.918181818181818</v>
      </c>
      <c r="L2272" s="83">
        <v>0.5</v>
      </c>
      <c r="M2272" s="85">
        <f t="shared" si="158"/>
        <v>3.459090909090909</v>
      </c>
      <c r="N2272" s="293">
        <f t="shared" si="159"/>
        <v>0.3459090909090909</v>
      </c>
      <c r="O2272" s="50" t="s">
        <v>1773</v>
      </c>
    </row>
    <row r="2273" spans="1:15" s="1" customFormat="1" ht="16.5" thickBot="1">
      <c r="A2273" s="300">
        <v>193</v>
      </c>
      <c r="B2273" s="462" t="s">
        <v>3470</v>
      </c>
      <c r="C2273" s="462" t="s">
        <v>1572</v>
      </c>
      <c r="D2273" s="298" t="s">
        <v>3471</v>
      </c>
      <c r="E2273" s="298" t="s">
        <v>2187</v>
      </c>
      <c r="F2273" s="298" t="s">
        <v>5685</v>
      </c>
      <c r="G2273" s="298" t="s">
        <v>1573</v>
      </c>
      <c r="H2273" s="465">
        <v>100</v>
      </c>
      <c r="I2273" s="301">
        <v>4.77</v>
      </c>
      <c r="J2273" s="302">
        <v>0.1</v>
      </c>
      <c r="K2273" s="477">
        <f t="shared" si="157"/>
        <v>4.336363636363636</v>
      </c>
      <c r="L2273" s="303">
        <v>0.5</v>
      </c>
      <c r="M2273" s="477">
        <f t="shared" si="158"/>
        <v>2.168181818181818</v>
      </c>
      <c r="N2273" s="478">
        <f t="shared" si="159"/>
        <v>0.02168181818181818</v>
      </c>
      <c r="O2273" s="305" t="s">
        <v>4472</v>
      </c>
    </row>
    <row r="2274" spans="1:15" s="1" customFormat="1" ht="26.25" thickBot="1">
      <c r="A2274" s="526" t="s">
        <v>56</v>
      </c>
      <c r="B2274" s="527"/>
      <c r="C2274" s="527"/>
      <c r="D2274" s="527"/>
      <c r="E2274" s="527"/>
      <c r="F2274" s="527"/>
      <c r="G2274" s="527"/>
      <c r="H2274" s="527"/>
      <c r="I2274" s="527"/>
      <c r="J2274" s="527"/>
      <c r="K2274" s="527"/>
      <c r="L2274" s="527"/>
      <c r="M2274" s="527"/>
      <c r="N2274" s="527"/>
      <c r="O2274" s="528"/>
    </row>
    <row r="2275" s="1" customFormat="1" ht="15.75">
      <c r="A2275" s="259" t="s">
        <v>72</v>
      </c>
    </row>
    <row r="2276" s="1" customFormat="1" ht="15">
      <c r="A2276" s="91" t="s">
        <v>71</v>
      </c>
    </row>
    <row r="2277" spans="1:4" s="1" customFormat="1" ht="23.25">
      <c r="A2277" s="541" t="s">
        <v>314</v>
      </c>
      <c r="B2277" s="541"/>
      <c r="C2277" s="541"/>
      <c r="D2277" s="541"/>
    </row>
    <row r="2278" spans="1:15" s="4" customFormat="1" ht="47.25">
      <c r="A2278" s="39" t="s">
        <v>2985</v>
      </c>
      <c r="B2278" s="94" t="s">
        <v>580</v>
      </c>
      <c r="C2278" s="94" t="s">
        <v>1930</v>
      </c>
      <c r="D2278" s="95" t="s">
        <v>1931</v>
      </c>
      <c r="E2278" s="95" t="s">
        <v>1932</v>
      </c>
      <c r="F2278" s="95" t="s">
        <v>719</v>
      </c>
      <c r="G2278" s="95" t="s">
        <v>2986</v>
      </c>
      <c r="H2278" s="96" t="s">
        <v>2800</v>
      </c>
      <c r="I2278" s="96" t="s">
        <v>2361</v>
      </c>
      <c r="J2278" s="96" t="s">
        <v>2987</v>
      </c>
      <c r="K2278" s="97" t="s">
        <v>4613</v>
      </c>
      <c r="L2278" s="94" t="s">
        <v>2988</v>
      </c>
      <c r="M2278" s="97" t="s">
        <v>2801</v>
      </c>
      <c r="N2278" s="97" t="s">
        <v>1933</v>
      </c>
      <c r="O2278" s="94" t="s">
        <v>1929</v>
      </c>
    </row>
    <row r="2279" spans="1:15" s="4" customFormat="1" ht="15.75">
      <c r="A2279" s="43" t="s">
        <v>731</v>
      </c>
      <c r="B2279" s="45" t="s">
        <v>1574</v>
      </c>
      <c r="C2279" s="45" t="s">
        <v>1575</v>
      </c>
      <c r="D2279" s="46" t="s">
        <v>1576</v>
      </c>
      <c r="E2279" s="46" t="s">
        <v>4055</v>
      </c>
      <c r="F2279" s="46" t="s">
        <v>5685</v>
      </c>
      <c r="G2279" s="46" t="s">
        <v>1577</v>
      </c>
      <c r="H2279" s="48">
        <v>50</v>
      </c>
      <c r="I2279" s="49">
        <v>2.53</v>
      </c>
      <c r="J2279" s="68">
        <v>0.1</v>
      </c>
      <c r="K2279" s="58">
        <f>SUM(I2279*100)/110</f>
        <v>2.3</v>
      </c>
      <c r="L2279" s="69">
        <v>0.5</v>
      </c>
      <c r="M2279" s="58">
        <f>SUM(K2279-(K2279*L2279))</f>
        <v>1.15</v>
      </c>
      <c r="N2279" s="51">
        <f>(M2279/H2279)</f>
        <v>0.023</v>
      </c>
      <c r="O2279" s="50" t="s">
        <v>4472</v>
      </c>
    </row>
    <row r="2280" spans="1:18" ht="15.75">
      <c r="A2280" s="43">
        <v>987</v>
      </c>
      <c r="B2280" s="45" t="s">
        <v>3893</v>
      </c>
      <c r="C2280" s="55" t="s">
        <v>4434</v>
      </c>
      <c r="D2280" s="46" t="s">
        <v>3894</v>
      </c>
      <c r="E2280" s="46" t="s">
        <v>3269</v>
      </c>
      <c r="F2280" s="47" t="s">
        <v>5747</v>
      </c>
      <c r="G2280" s="46" t="s">
        <v>4794</v>
      </c>
      <c r="H2280" s="319">
        <v>30</v>
      </c>
      <c r="I2280" s="290">
        <v>23.41</v>
      </c>
      <c r="J2280" s="291">
        <v>0.1</v>
      </c>
      <c r="K2280" s="290">
        <f>SUM(I2280*100)/110</f>
        <v>21.28181818181818</v>
      </c>
      <c r="L2280" s="83">
        <v>0.5001</v>
      </c>
      <c r="M2280" s="290">
        <f>SUM(K2280-(K2280*L2280))</f>
        <v>10.63878090909091</v>
      </c>
      <c r="N2280" s="293">
        <v>0.3547</v>
      </c>
      <c r="O2280" s="50" t="s">
        <v>1773</v>
      </c>
      <c r="Q2280" s="16"/>
      <c r="R2280" s="16"/>
    </row>
    <row r="2281" spans="1:18" s="1" customFormat="1" ht="16.5" thickBot="1">
      <c r="A2281" s="6"/>
      <c r="B2281" s="11"/>
      <c r="C2281" s="12"/>
      <c r="D2281" s="8"/>
      <c r="E2281" s="8"/>
      <c r="F2281" s="10"/>
      <c r="G2281" s="10"/>
      <c r="H2281" s="17"/>
      <c r="I2281" s="18"/>
      <c r="J2281" s="86"/>
      <c r="K2281" s="18"/>
      <c r="L2281" s="87"/>
      <c r="M2281" s="18"/>
      <c r="N2281" s="19"/>
      <c r="O2281" s="7"/>
      <c r="Q2281" s="4"/>
      <c r="R2281" s="4"/>
    </row>
    <row r="2282" spans="1:18" s="1" customFormat="1" ht="26.25" thickBot="1">
      <c r="A2282" s="526" t="s">
        <v>3224</v>
      </c>
      <c r="B2282" s="527"/>
      <c r="C2282" s="527"/>
      <c r="D2282" s="527"/>
      <c r="E2282" s="527"/>
      <c r="F2282" s="527"/>
      <c r="G2282" s="527"/>
      <c r="H2282" s="527"/>
      <c r="I2282" s="527"/>
      <c r="J2282" s="527"/>
      <c r="K2282" s="527"/>
      <c r="L2282" s="527"/>
      <c r="M2282" s="527"/>
      <c r="N2282" s="527"/>
      <c r="O2282" s="528"/>
      <c r="Q2282" s="17"/>
      <c r="R2282" s="4"/>
    </row>
    <row r="2283" spans="1:18" s="1" customFormat="1" ht="15.75">
      <c r="A2283" s="91" t="s">
        <v>442</v>
      </c>
      <c r="N2283" s="78"/>
      <c r="Q2283" s="4"/>
      <c r="R2283" s="4"/>
    </row>
    <row r="2284" spans="1:15" s="4" customFormat="1" ht="23.25">
      <c r="A2284" s="541" t="s">
        <v>316</v>
      </c>
      <c r="B2284" s="541"/>
      <c r="C2284" s="541"/>
      <c r="D2284" s="541"/>
      <c r="E2284" s="1"/>
      <c r="F2284" s="1"/>
      <c r="G2284" s="1"/>
      <c r="H2284" s="1"/>
      <c r="I2284" s="1"/>
      <c r="J2284" s="1"/>
      <c r="K2284" s="1"/>
      <c r="L2284" s="1"/>
      <c r="M2284" s="1"/>
      <c r="N2284" s="78"/>
      <c r="O2284" s="1"/>
    </row>
    <row r="2285" spans="1:15" s="4" customFormat="1" ht="47.25">
      <c r="A2285" s="39" t="s">
        <v>2985</v>
      </c>
      <c r="B2285" s="39" t="s">
        <v>580</v>
      </c>
      <c r="C2285" s="39" t="s">
        <v>1930</v>
      </c>
      <c r="D2285" s="40" t="s">
        <v>1931</v>
      </c>
      <c r="E2285" s="40" t="s">
        <v>1932</v>
      </c>
      <c r="F2285" s="40" t="s">
        <v>4276</v>
      </c>
      <c r="G2285" s="40" t="s">
        <v>2986</v>
      </c>
      <c r="H2285" s="41" t="s">
        <v>2800</v>
      </c>
      <c r="I2285" s="41" t="s">
        <v>2361</v>
      </c>
      <c r="J2285" s="41" t="s">
        <v>2987</v>
      </c>
      <c r="K2285" s="42" t="s">
        <v>4613</v>
      </c>
      <c r="L2285" s="39" t="s">
        <v>2988</v>
      </c>
      <c r="M2285" s="42" t="s">
        <v>2801</v>
      </c>
      <c r="N2285" s="42" t="s">
        <v>1933</v>
      </c>
      <c r="O2285" s="39" t="s">
        <v>1929</v>
      </c>
    </row>
    <row r="2286" spans="1:15" s="4" customFormat="1" ht="15.75">
      <c r="A2286" s="43">
        <v>383</v>
      </c>
      <c r="B2286" s="44" t="s">
        <v>2231</v>
      </c>
      <c r="C2286" s="45" t="s">
        <v>2989</v>
      </c>
      <c r="D2286" s="46" t="s">
        <v>5098</v>
      </c>
      <c r="E2286" s="46" t="s">
        <v>2998</v>
      </c>
      <c r="F2286" s="46" t="s">
        <v>4760</v>
      </c>
      <c r="G2286" s="72" t="s">
        <v>2990</v>
      </c>
      <c r="H2286" s="43">
        <v>10</v>
      </c>
      <c r="I2286" s="49">
        <v>28.9788</v>
      </c>
      <c r="J2286" s="68">
        <v>0.1</v>
      </c>
      <c r="K2286" s="49">
        <f>SUM(I2286*100)/110</f>
        <v>26.34436363636364</v>
      </c>
      <c r="L2286" s="69">
        <v>0.5098</v>
      </c>
      <c r="M2286" s="49">
        <f>SUM(K2286-(K2286*L2286))</f>
        <v>12.914007054545454</v>
      </c>
      <c r="N2286" s="51">
        <f>(M2286/H2286)</f>
        <v>1.2914007054545453</v>
      </c>
      <c r="O2286" s="50" t="s">
        <v>1773</v>
      </c>
    </row>
    <row r="2287" spans="1:16" s="4" customFormat="1" ht="15.75">
      <c r="A2287" s="43">
        <v>416</v>
      </c>
      <c r="B2287" s="55" t="s">
        <v>5589</v>
      </c>
      <c r="C2287" s="55" t="s">
        <v>2991</v>
      </c>
      <c r="D2287" s="46" t="s">
        <v>5590</v>
      </c>
      <c r="E2287" s="46" t="s">
        <v>5690</v>
      </c>
      <c r="F2287" s="46" t="s">
        <v>4760</v>
      </c>
      <c r="G2287" s="47" t="s">
        <v>2992</v>
      </c>
      <c r="H2287" s="48">
        <v>30</v>
      </c>
      <c r="I2287" s="49">
        <v>4.08</v>
      </c>
      <c r="J2287" s="68">
        <v>0.1</v>
      </c>
      <c r="K2287" s="58">
        <f>SUM(I2287*100)/110</f>
        <v>3.709090909090909</v>
      </c>
      <c r="L2287" s="69">
        <v>0.8455</v>
      </c>
      <c r="M2287" s="49">
        <f>SUM(K2287-(K2287*L2287))</f>
        <v>0.5730545454545455</v>
      </c>
      <c r="N2287" s="51">
        <f>(M2287/H2287)</f>
        <v>0.01910181818181818</v>
      </c>
      <c r="O2287" s="50" t="s">
        <v>1773</v>
      </c>
      <c r="P2287" s="1"/>
    </row>
    <row r="2288" spans="1:15" s="4" customFormat="1" ht="15.75">
      <c r="A2288" s="43">
        <v>805</v>
      </c>
      <c r="B2288" s="45" t="s">
        <v>1647</v>
      </c>
      <c r="C2288" s="55" t="s">
        <v>3939</v>
      </c>
      <c r="D2288" s="46" t="s">
        <v>1648</v>
      </c>
      <c r="E2288" s="46" t="s">
        <v>2962</v>
      </c>
      <c r="F2288" s="47" t="s">
        <v>4760</v>
      </c>
      <c r="G2288" s="46" t="s">
        <v>4244</v>
      </c>
      <c r="H2288" s="48">
        <v>30</v>
      </c>
      <c r="I2288" s="290">
        <v>1.44</v>
      </c>
      <c r="J2288" s="291">
        <v>0.1</v>
      </c>
      <c r="K2288" s="290">
        <f>SUM(I2288*100)/110</f>
        <v>1.309090909090909</v>
      </c>
      <c r="L2288" s="83">
        <v>0.6769</v>
      </c>
      <c r="M2288" s="293">
        <v>0.3729</v>
      </c>
      <c r="N2288" s="292">
        <v>0.01243</v>
      </c>
      <c r="O2288" s="50" t="s">
        <v>4472</v>
      </c>
    </row>
    <row r="2289" spans="1:15" s="4" customFormat="1" ht="15.75">
      <c r="A2289" s="43">
        <v>806</v>
      </c>
      <c r="B2289" s="45" t="s">
        <v>1647</v>
      </c>
      <c r="C2289" s="55" t="s">
        <v>4245</v>
      </c>
      <c r="D2289" s="46" t="s">
        <v>1648</v>
      </c>
      <c r="E2289" s="46" t="s">
        <v>2963</v>
      </c>
      <c r="F2289" s="47" t="s">
        <v>4760</v>
      </c>
      <c r="G2289" s="46" t="s">
        <v>4244</v>
      </c>
      <c r="H2289" s="48">
        <v>40</v>
      </c>
      <c r="I2289" s="290">
        <v>3.5</v>
      </c>
      <c r="J2289" s="291">
        <v>0.1</v>
      </c>
      <c r="K2289" s="290">
        <f>SUM(I2289*100)/110</f>
        <v>3.1818181818181817</v>
      </c>
      <c r="L2289" s="83">
        <v>0.8064</v>
      </c>
      <c r="M2289" s="289">
        <v>0.542</v>
      </c>
      <c r="N2289" s="292">
        <v>0.01355</v>
      </c>
      <c r="O2289" s="50" t="s">
        <v>4472</v>
      </c>
    </row>
    <row r="2290" spans="1:15" s="4" customFormat="1" ht="15.75">
      <c r="A2290" s="43">
        <v>834</v>
      </c>
      <c r="B2290" s="44" t="s">
        <v>3753</v>
      </c>
      <c r="C2290" s="55" t="s">
        <v>4246</v>
      </c>
      <c r="D2290" s="46" t="s">
        <v>3754</v>
      </c>
      <c r="E2290" s="46" t="s">
        <v>3501</v>
      </c>
      <c r="F2290" s="46" t="s">
        <v>4760</v>
      </c>
      <c r="G2290" s="46" t="s">
        <v>4247</v>
      </c>
      <c r="H2290" s="48">
        <v>1</v>
      </c>
      <c r="I2290" s="49">
        <v>11.619</v>
      </c>
      <c r="J2290" s="68">
        <v>0.1</v>
      </c>
      <c r="K2290" s="49">
        <f>SUM(I2290*100)/110</f>
        <v>10.562727272727274</v>
      </c>
      <c r="L2290" s="81">
        <v>0.8703</v>
      </c>
      <c r="M2290" s="49">
        <f>SUM(K2290-(K2290*L2290))</f>
        <v>1.3699857272727272</v>
      </c>
      <c r="N2290" s="58">
        <f>(M2290/H2290)</f>
        <v>1.3699857272727272</v>
      </c>
      <c r="O2290" s="50" t="s">
        <v>4472</v>
      </c>
    </row>
    <row r="2291" spans="1:15" s="4" customFormat="1" ht="15.75">
      <c r="A2291" s="43">
        <v>535</v>
      </c>
      <c r="B2291" s="44" t="s">
        <v>2961</v>
      </c>
      <c r="C2291" s="55" t="s">
        <v>5350</v>
      </c>
      <c r="D2291" s="46" t="s">
        <v>331</v>
      </c>
      <c r="E2291" s="46" t="s">
        <v>3335</v>
      </c>
      <c r="F2291" s="226" t="s">
        <v>385</v>
      </c>
      <c r="G2291" s="351"/>
      <c r="H2291" s="166"/>
      <c r="I2291" s="126"/>
      <c r="J2291" s="167"/>
      <c r="K2291" s="186"/>
      <c r="L2291" s="352"/>
      <c r="M2291" s="126"/>
      <c r="N2291" s="333"/>
      <c r="O2291" s="39"/>
    </row>
    <row r="2292" spans="1:15" s="4" customFormat="1" ht="16.5" thickBot="1">
      <c r="A2292" s="6"/>
      <c r="B2292" s="9"/>
      <c r="C2292" s="12"/>
      <c r="D2292" s="8"/>
      <c r="E2292" s="8"/>
      <c r="F2292" s="8"/>
      <c r="G2292" s="8"/>
      <c r="H2292" s="17"/>
      <c r="I2292" s="30"/>
      <c r="J2292" s="36"/>
      <c r="K2292" s="30"/>
      <c r="L2292" s="270"/>
      <c r="M2292" s="30"/>
      <c r="N2292" s="32"/>
      <c r="O2292" s="7"/>
    </row>
    <row r="2293" spans="1:15" s="4" customFormat="1" ht="26.25" thickBot="1">
      <c r="A2293" s="526" t="s">
        <v>2082</v>
      </c>
      <c r="B2293" s="527"/>
      <c r="C2293" s="527"/>
      <c r="D2293" s="527"/>
      <c r="E2293" s="527"/>
      <c r="F2293" s="527"/>
      <c r="G2293" s="527"/>
      <c r="H2293" s="527"/>
      <c r="I2293" s="527"/>
      <c r="J2293" s="527"/>
      <c r="K2293" s="527"/>
      <c r="L2293" s="527"/>
      <c r="M2293" s="527"/>
      <c r="N2293" s="527"/>
      <c r="O2293" s="528"/>
    </row>
    <row r="2294" spans="1:15" s="4" customFormat="1" ht="15.75">
      <c r="A2294" s="91" t="s">
        <v>443</v>
      </c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78"/>
      <c r="O2294" s="1"/>
    </row>
    <row r="2295" spans="1:15" s="4" customFormat="1" ht="23.25">
      <c r="A2295" s="541" t="s">
        <v>304</v>
      </c>
      <c r="B2295" s="541"/>
      <c r="C2295" s="541"/>
      <c r="D2295" s="541"/>
      <c r="E2295" s="1"/>
      <c r="F2295" s="1"/>
      <c r="G2295" s="1"/>
      <c r="H2295" s="1"/>
      <c r="I2295" s="1"/>
      <c r="J2295" s="1"/>
      <c r="K2295" s="1"/>
      <c r="L2295" s="1"/>
      <c r="M2295" s="1"/>
      <c r="N2295" s="78"/>
      <c r="O2295" s="1"/>
    </row>
    <row r="2296" spans="1:15" s="4" customFormat="1" ht="47.25">
      <c r="A2296" s="39" t="s">
        <v>2985</v>
      </c>
      <c r="B2296" s="39" t="s">
        <v>580</v>
      </c>
      <c r="C2296" s="39" t="s">
        <v>1930</v>
      </c>
      <c r="D2296" s="40" t="s">
        <v>1931</v>
      </c>
      <c r="E2296" s="40" t="s">
        <v>1932</v>
      </c>
      <c r="F2296" s="40" t="s">
        <v>4276</v>
      </c>
      <c r="G2296" s="40" t="s">
        <v>2986</v>
      </c>
      <c r="H2296" s="41" t="s">
        <v>2800</v>
      </c>
      <c r="I2296" s="41" t="s">
        <v>2361</v>
      </c>
      <c r="J2296" s="41" t="s">
        <v>2987</v>
      </c>
      <c r="K2296" s="42" t="s">
        <v>4613</v>
      </c>
      <c r="L2296" s="39" t="s">
        <v>2988</v>
      </c>
      <c r="M2296" s="42" t="s">
        <v>2801</v>
      </c>
      <c r="N2296" s="42" t="s">
        <v>1933</v>
      </c>
      <c r="O2296" s="39" t="s">
        <v>1929</v>
      </c>
    </row>
    <row r="2297" spans="1:15" s="4" customFormat="1" ht="15.75">
      <c r="A2297" s="43">
        <v>61</v>
      </c>
      <c r="B2297" s="45" t="s">
        <v>4738</v>
      </c>
      <c r="C2297" s="55" t="s">
        <v>4900</v>
      </c>
      <c r="D2297" s="46" t="s">
        <v>2798</v>
      </c>
      <c r="E2297" s="46" t="s">
        <v>5315</v>
      </c>
      <c r="F2297" s="46" t="s">
        <v>4899</v>
      </c>
      <c r="G2297" s="47" t="s">
        <v>4901</v>
      </c>
      <c r="H2297" s="48">
        <v>10</v>
      </c>
      <c r="I2297" s="49">
        <v>14.7</v>
      </c>
      <c r="J2297" s="68">
        <v>0.1</v>
      </c>
      <c r="K2297" s="49">
        <f>SUM(I2297*100)/110</f>
        <v>13.363636363636363</v>
      </c>
      <c r="L2297" s="69">
        <v>0.5434</v>
      </c>
      <c r="M2297" s="49">
        <v>6.1</v>
      </c>
      <c r="N2297" s="51">
        <f>(M2297/H2297)</f>
        <v>0.61</v>
      </c>
      <c r="O2297" s="50" t="s">
        <v>1773</v>
      </c>
    </row>
    <row r="2298" spans="1:15" s="4" customFormat="1" ht="16.5" thickBot="1">
      <c r="A2298" s="6"/>
      <c r="B2298" s="11"/>
      <c r="C2298" s="12"/>
      <c r="D2298" s="8"/>
      <c r="E2298" s="8"/>
      <c r="F2298" s="8"/>
      <c r="G2298" s="10"/>
      <c r="H2298" s="17"/>
      <c r="I2298" s="18"/>
      <c r="J2298" s="86"/>
      <c r="K2298" s="18"/>
      <c r="L2298" s="87"/>
      <c r="M2298" s="18"/>
      <c r="N2298" s="19"/>
      <c r="O2298" s="7"/>
    </row>
    <row r="2299" spans="1:15" s="4" customFormat="1" ht="26.25" thickBot="1">
      <c r="A2299" s="568" t="s">
        <v>64</v>
      </c>
      <c r="B2299" s="569"/>
      <c r="C2299" s="569"/>
      <c r="D2299" s="569"/>
      <c r="E2299" s="569"/>
      <c r="F2299" s="569"/>
      <c r="G2299" s="569"/>
      <c r="H2299" s="569"/>
      <c r="I2299" s="569"/>
      <c r="J2299" s="569"/>
      <c r="K2299" s="569"/>
      <c r="L2299" s="569"/>
      <c r="M2299" s="569"/>
      <c r="N2299" s="569"/>
      <c r="O2299" s="570"/>
    </row>
    <row r="2300" spans="1:15" s="4" customFormat="1" ht="15">
      <c r="A2300" s="91" t="s">
        <v>65</v>
      </c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82"/>
      <c r="O2300" s="1"/>
    </row>
    <row r="2301" spans="1:15" s="4" customFormat="1" ht="15.75">
      <c r="A2301" s="571" t="s">
        <v>63</v>
      </c>
      <c r="B2301" s="572"/>
      <c r="C2301" s="572"/>
      <c r="D2301" s="572"/>
      <c r="E2301" s="1"/>
      <c r="F2301" s="1"/>
      <c r="G2301" s="1"/>
      <c r="H2301" s="1"/>
      <c r="I2301" s="1"/>
      <c r="J2301" s="1"/>
      <c r="K2301" s="1"/>
      <c r="L2301" s="1"/>
      <c r="M2301" s="1"/>
      <c r="N2301" s="82"/>
      <c r="O2301" s="1"/>
    </row>
    <row r="2302" spans="1:15" s="4" customFormat="1" ht="23.25">
      <c r="A2302" s="185" t="s">
        <v>304</v>
      </c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82"/>
      <c r="O2302" s="1"/>
    </row>
    <row r="2303" spans="1:15" s="4" customFormat="1" ht="47.25">
      <c r="A2303" s="39" t="s">
        <v>2985</v>
      </c>
      <c r="B2303" s="39" t="s">
        <v>580</v>
      </c>
      <c r="C2303" s="39" t="s">
        <v>1930</v>
      </c>
      <c r="D2303" s="40" t="s">
        <v>1931</v>
      </c>
      <c r="E2303" s="40" t="s">
        <v>1932</v>
      </c>
      <c r="F2303" s="40" t="s">
        <v>4276</v>
      </c>
      <c r="G2303" s="40" t="s">
        <v>2986</v>
      </c>
      <c r="H2303" s="41" t="s">
        <v>2800</v>
      </c>
      <c r="I2303" s="41" t="s">
        <v>2361</v>
      </c>
      <c r="J2303" s="41" t="s">
        <v>2987</v>
      </c>
      <c r="K2303" s="42" t="s">
        <v>4613</v>
      </c>
      <c r="L2303" s="39" t="s">
        <v>2988</v>
      </c>
      <c r="M2303" s="42" t="s">
        <v>2801</v>
      </c>
      <c r="N2303" s="42" t="s">
        <v>1933</v>
      </c>
      <c r="O2303" s="39" t="s">
        <v>1929</v>
      </c>
    </row>
    <row r="2304" spans="1:15" s="4" customFormat="1" ht="15.75">
      <c r="A2304" s="43">
        <v>586</v>
      </c>
      <c r="B2304" s="45" t="s">
        <v>4159</v>
      </c>
      <c r="C2304" s="55" t="s">
        <v>4282</v>
      </c>
      <c r="D2304" s="46" t="s">
        <v>4160</v>
      </c>
      <c r="E2304" s="46" t="s">
        <v>4161</v>
      </c>
      <c r="F2304" s="47" t="s">
        <v>4283</v>
      </c>
      <c r="G2304" s="46" t="s">
        <v>3539</v>
      </c>
      <c r="H2304" s="48">
        <v>1</v>
      </c>
      <c r="I2304" s="49">
        <v>36.67</v>
      </c>
      <c r="J2304" s="68">
        <v>0.1</v>
      </c>
      <c r="K2304" s="58">
        <f>SUM(I2304*100)/110</f>
        <v>33.336363636363636</v>
      </c>
      <c r="L2304" s="69">
        <v>0.5</v>
      </c>
      <c r="M2304" s="49">
        <f>SUM(K2304-(K2304*L2304))</f>
        <v>16.668181818181818</v>
      </c>
      <c r="N2304" s="58">
        <f>(M2304/H2304)</f>
        <v>16.668181818181818</v>
      </c>
      <c r="O2304" s="50" t="s">
        <v>1771</v>
      </c>
    </row>
    <row r="2305" spans="1:15" s="4" customFormat="1" ht="16.5" thickBot="1">
      <c r="A2305" s="6"/>
      <c r="B2305" s="11"/>
      <c r="C2305" s="12"/>
      <c r="D2305" s="8"/>
      <c r="E2305" s="8"/>
      <c r="F2305" s="8"/>
      <c r="G2305" s="10"/>
      <c r="H2305" s="17"/>
      <c r="I2305" s="18"/>
      <c r="J2305" s="86"/>
      <c r="K2305" s="18"/>
      <c r="L2305" s="87"/>
      <c r="M2305" s="18"/>
      <c r="N2305" s="19"/>
      <c r="O2305" s="7"/>
    </row>
    <row r="2306" spans="1:15" s="4" customFormat="1" ht="26.25" thickBot="1">
      <c r="A2306" s="526" t="s">
        <v>1578</v>
      </c>
      <c r="B2306" s="527"/>
      <c r="C2306" s="527"/>
      <c r="D2306" s="527"/>
      <c r="E2306" s="527"/>
      <c r="F2306" s="527"/>
      <c r="G2306" s="527"/>
      <c r="H2306" s="527"/>
      <c r="I2306" s="527"/>
      <c r="J2306" s="527"/>
      <c r="K2306" s="527"/>
      <c r="L2306" s="527"/>
      <c r="M2306" s="527"/>
      <c r="N2306" s="527"/>
      <c r="O2306" s="528"/>
    </row>
    <row r="2307" spans="1:15" s="4" customFormat="1" ht="23.25">
      <c r="A2307" s="91" t="s">
        <v>391</v>
      </c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</row>
    <row r="2308" spans="1:15" s="4" customFormat="1" ht="23.25">
      <c r="A2308" s="541" t="s">
        <v>317</v>
      </c>
      <c r="B2308" s="541"/>
      <c r="C2308" s="541"/>
      <c r="D2308" s="54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</row>
    <row r="2309" spans="1:15" s="4" customFormat="1" ht="47.25">
      <c r="A2309" s="39" t="s">
        <v>2985</v>
      </c>
      <c r="B2309" s="39" t="s">
        <v>580</v>
      </c>
      <c r="C2309" s="39" t="s">
        <v>1930</v>
      </c>
      <c r="D2309" s="40" t="s">
        <v>1931</v>
      </c>
      <c r="E2309" s="40" t="s">
        <v>1932</v>
      </c>
      <c r="F2309" s="40" t="s">
        <v>719</v>
      </c>
      <c r="G2309" s="40" t="s">
        <v>2986</v>
      </c>
      <c r="H2309" s="41" t="s">
        <v>2800</v>
      </c>
      <c r="I2309" s="41" t="s">
        <v>2361</v>
      </c>
      <c r="J2309" s="41" t="s">
        <v>2987</v>
      </c>
      <c r="K2309" s="42" t="s">
        <v>4613</v>
      </c>
      <c r="L2309" s="39" t="s">
        <v>2988</v>
      </c>
      <c r="M2309" s="42" t="s">
        <v>2801</v>
      </c>
      <c r="N2309" s="42" t="s">
        <v>1933</v>
      </c>
      <c r="O2309" s="39" t="s">
        <v>1929</v>
      </c>
    </row>
    <row r="2310" spans="1:15" s="4" customFormat="1" ht="15.75">
      <c r="A2310" s="43">
        <v>13</v>
      </c>
      <c r="B2310" s="44" t="s">
        <v>4000</v>
      </c>
      <c r="C2310" s="45" t="s">
        <v>1579</v>
      </c>
      <c r="D2310" s="46" t="s">
        <v>4280</v>
      </c>
      <c r="E2310" s="46" t="s">
        <v>4001</v>
      </c>
      <c r="F2310" s="46" t="s">
        <v>1580</v>
      </c>
      <c r="G2310" s="46" t="s">
        <v>1581</v>
      </c>
      <c r="H2310" s="43">
        <v>1</v>
      </c>
      <c r="I2310" s="290">
        <v>6.43</v>
      </c>
      <c r="J2310" s="291">
        <v>0.1</v>
      </c>
      <c r="K2310" s="85">
        <f>SUM(I2310*100)/110</f>
        <v>5.845454545454546</v>
      </c>
      <c r="L2310" s="83">
        <v>0.5</v>
      </c>
      <c r="M2310" s="85">
        <f>SUM(K2310-(K2310*L2310))</f>
        <v>2.922727272727273</v>
      </c>
      <c r="N2310" s="293">
        <f>(M2310/H2310)</f>
        <v>2.922727272727273</v>
      </c>
      <c r="O2310" s="50" t="s">
        <v>1773</v>
      </c>
    </row>
    <row r="2311" spans="1:15" s="4" customFormat="1" ht="31.5">
      <c r="A2311" s="43">
        <v>147</v>
      </c>
      <c r="B2311" s="44" t="s">
        <v>5653</v>
      </c>
      <c r="C2311" s="55" t="s">
        <v>1582</v>
      </c>
      <c r="D2311" s="46" t="s">
        <v>1583</v>
      </c>
      <c r="E2311" s="46" t="s">
        <v>3996</v>
      </c>
      <c r="F2311" s="46" t="s">
        <v>1580</v>
      </c>
      <c r="G2311" s="46" t="s">
        <v>1584</v>
      </c>
      <c r="H2311" s="43">
        <v>1</v>
      </c>
      <c r="I2311" s="290">
        <v>9.91</v>
      </c>
      <c r="J2311" s="291">
        <v>0.1</v>
      </c>
      <c r="K2311" s="85">
        <f>SUM(I2311*100)/110</f>
        <v>9.00909090909091</v>
      </c>
      <c r="L2311" s="83">
        <v>0.5</v>
      </c>
      <c r="M2311" s="85">
        <f>SUM(K2311-(K2311*L2311))</f>
        <v>4.504545454545455</v>
      </c>
      <c r="N2311" s="293">
        <f>(M2311/H2311)</f>
        <v>4.504545454545455</v>
      </c>
      <c r="O2311" s="50" t="s">
        <v>1773</v>
      </c>
    </row>
    <row r="2312" spans="1:15" s="4" customFormat="1" ht="31.5">
      <c r="A2312" s="43">
        <v>160</v>
      </c>
      <c r="B2312" s="44" t="s">
        <v>2840</v>
      </c>
      <c r="C2312" s="55" t="s">
        <v>1585</v>
      </c>
      <c r="D2312" s="46" t="s">
        <v>2841</v>
      </c>
      <c r="E2312" s="46" t="s">
        <v>5655</v>
      </c>
      <c r="F2312" s="46" t="s">
        <v>1580</v>
      </c>
      <c r="G2312" s="46" t="s">
        <v>1586</v>
      </c>
      <c r="H2312" s="43">
        <v>1</v>
      </c>
      <c r="I2312" s="290">
        <v>1.89</v>
      </c>
      <c r="J2312" s="291">
        <v>0.1</v>
      </c>
      <c r="K2312" s="293">
        <f>SUM(I2312*100)/110</f>
        <v>1.7181818181818183</v>
      </c>
      <c r="L2312" s="83">
        <v>0.5</v>
      </c>
      <c r="M2312" s="85">
        <f>SUM(K2312-(K2312*L2312))</f>
        <v>0.8590909090909091</v>
      </c>
      <c r="N2312" s="293">
        <v>0.8599</v>
      </c>
      <c r="O2312" s="50" t="s">
        <v>4472</v>
      </c>
    </row>
    <row r="2313" spans="1:15" s="4" customFormat="1" ht="31.5">
      <c r="A2313" s="43">
        <v>161</v>
      </c>
      <c r="B2313" s="44" t="s">
        <v>2840</v>
      </c>
      <c r="C2313" s="55" t="s">
        <v>1587</v>
      </c>
      <c r="D2313" s="46" t="s">
        <v>2841</v>
      </c>
      <c r="E2313" s="46" t="s">
        <v>2104</v>
      </c>
      <c r="F2313" s="46" t="s">
        <v>1580</v>
      </c>
      <c r="G2313" s="46" t="s">
        <v>1588</v>
      </c>
      <c r="H2313" s="43">
        <v>1</v>
      </c>
      <c r="I2313" s="290">
        <v>6.1</v>
      </c>
      <c r="J2313" s="291">
        <v>0.1</v>
      </c>
      <c r="K2313" s="293">
        <f>SUM(I2313*100)/110</f>
        <v>5.545454545454546</v>
      </c>
      <c r="L2313" s="83">
        <v>0.5</v>
      </c>
      <c r="M2313" s="85">
        <f>SUM(K2313-(K2313*L2313))</f>
        <v>2.772727272727273</v>
      </c>
      <c r="N2313" s="293">
        <f>(M2313/H2313)</f>
        <v>2.772727272727273</v>
      </c>
      <c r="O2313" s="50" t="s">
        <v>4472</v>
      </c>
    </row>
    <row r="2314" spans="1:15" s="4" customFormat="1" ht="15.75">
      <c r="A2314" s="43">
        <v>170</v>
      </c>
      <c r="B2314" s="44" t="s">
        <v>5489</v>
      </c>
      <c r="C2314" s="45" t="s">
        <v>1589</v>
      </c>
      <c r="D2314" s="46" t="s">
        <v>4023</v>
      </c>
      <c r="E2314" s="46" t="s">
        <v>4090</v>
      </c>
      <c r="F2314" s="46" t="s">
        <v>1580</v>
      </c>
      <c r="G2314" s="46" t="s">
        <v>1590</v>
      </c>
      <c r="H2314" s="43">
        <v>1</v>
      </c>
      <c r="I2314" s="365">
        <v>9.74</v>
      </c>
      <c r="J2314" s="366">
        <v>0.1</v>
      </c>
      <c r="K2314" s="367">
        <f>SUM(I2314*100)/110</f>
        <v>8.854545454545455</v>
      </c>
      <c r="L2314" s="368">
        <v>0.5</v>
      </c>
      <c r="M2314" s="369">
        <f>SUM(K2314-(K2314*L2314))</f>
        <v>4.427272727272728</v>
      </c>
      <c r="N2314" s="367">
        <v>4.4272</v>
      </c>
      <c r="O2314" s="50" t="s">
        <v>1773</v>
      </c>
    </row>
    <row r="2315" spans="1:15" s="4" customFormat="1" ht="16.5" thickBot="1">
      <c r="A2315" s="6"/>
      <c r="B2315" s="11"/>
      <c r="C2315" s="12"/>
      <c r="D2315" s="8"/>
      <c r="E2315" s="8"/>
      <c r="F2315" s="8"/>
      <c r="G2315" s="10"/>
      <c r="H2315" s="17"/>
      <c r="I2315" s="18"/>
      <c r="J2315" s="86"/>
      <c r="K2315" s="18"/>
      <c r="L2315" s="87"/>
      <c r="M2315" s="18"/>
      <c r="N2315" s="19"/>
      <c r="O2315" s="7"/>
    </row>
    <row r="2316" spans="1:15" s="4" customFormat="1" ht="26.25" thickBot="1">
      <c r="A2316" s="526" t="s">
        <v>318</v>
      </c>
      <c r="B2316" s="527"/>
      <c r="C2316" s="527"/>
      <c r="D2316" s="527"/>
      <c r="E2316" s="527"/>
      <c r="F2316" s="527"/>
      <c r="G2316" s="527"/>
      <c r="H2316" s="527"/>
      <c r="I2316" s="527"/>
      <c r="J2316" s="527"/>
      <c r="K2316" s="527"/>
      <c r="L2316" s="527"/>
      <c r="M2316" s="527"/>
      <c r="N2316" s="527"/>
      <c r="O2316" s="528"/>
    </row>
    <row r="2317" spans="1:15" s="4" customFormat="1" ht="15.75">
      <c r="A2317" s="91" t="s">
        <v>451</v>
      </c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</row>
    <row r="2318" spans="1:16" s="6" customFormat="1" ht="23.25">
      <c r="A2318" s="541" t="s">
        <v>304</v>
      </c>
      <c r="B2318" s="541"/>
      <c r="C2318" s="541"/>
      <c r="D2318" s="54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400"/>
    </row>
    <row r="2319" spans="1:16" s="6" customFormat="1" ht="47.25">
      <c r="A2319" s="39" t="s">
        <v>2985</v>
      </c>
      <c r="B2319" s="39" t="s">
        <v>580</v>
      </c>
      <c r="C2319" s="39" t="s">
        <v>1930</v>
      </c>
      <c r="D2319" s="40" t="s">
        <v>1931</v>
      </c>
      <c r="E2319" s="40" t="s">
        <v>1932</v>
      </c>
      <c r="F2319" s="40" t="s">
        <v>719</v>
      </c>
      <c r="G2319" s="40" t="s">
        <v>2986</v>
      </c>
      <c r="H2319" s="41" t="s">
        <v>2800</v>
      </c>
      <c r="I2319" s="41" t="s">
        <v>2361</v>
      </c>
      <c r="J2319" s="41" t="s">
        <v>2987</v>
      </c>
      <c r="K2319" s="42" t="s">
        <v>4613</v>
      </c>
      <c r="L2319" s="39" t="s">
        <v>2988</v>
      </c>
      <c r="M2319" s="42" t="s">
        <v>2801</v>
      </c>
      <c r="N2319" s="42" t="s">
        <v>1933</v>
      </c>
      <c r="O2319" s="39" t="s">
        <v>1929</v>
      </c>
      <c r="P2319" s="401"/>
    </row>
    <row r="2320" spans="1:16" s="6" customFormat="1" ht="31.5">
      <c r="A2320" s="43">
        <v>46</v>
      </c>
      <c r="B2320" s="44" t="s">
        <v>691</v>
      </c>
      <c r="C2320" s="55" t="s">
        <v>1591</v>
      </c>
      <c r="D2320" s="46" t="s">
        <v>692</v>
      </c>
      <c r="E2320" s="46" t="s">
        <v>3222</v>
      </c>
      <c r="F2320" s="46" t="s">
        <v>1592</v>
      </c>
      <c r="G2320" s="46" t="s">
        <v>1593</v>
      </c>
      <c r="H2320" s="43">
        <v>1</v>
      </c>
      <c r="I2320" s="49">
        <v>6.11939</v>
      </c>
      <c r="J2320" s="68">
        <v>0.1</v>
      </c>
      <c r="K2320" s="58">
        <f>SUM(I2320*100)/110</f>
        <v>5.563081818181818</v>
      </c>
      <c r="L2320" s="69">
        <v>0.5</v>
      </c>
      <c r="M2320" s="58">
        <f>SUM(K2320-(K2320*L2320))</f>
        <v>2.781540909090909</v>
      </c>
      <c r="N2320" s="58">
        <f>(M2320/H2320)</f>
        <v>2.781540909090909</v>
      </c>
      <c r="O2320" s="50" t="s">
        <v>1773</v>
      </c>
      <c r="P2320" s="402"/>
    </row>
    <row r="2321" spans="1:15" s="4" customFormat="1" ht="15.75">
      <c r="A2321" s="6"/>
      <c r="B2321" s="9"/>
      <c r="C2321" s="12"/>
      <c r="D2321" s="228" t="s">
        <v>453</v>
      </c>
      <c r="E2321" s="399" t="s">
        <v>454</v>
      </c>
      <c r="F2321" s="8"/>
      <c r="G2321" s="8"/>
      <c r="H2321" s="6"/>
      <c r="I2321" s="18"/>
      <c r="J2321" s="86"/>
      <c r="K2321" s="24"/>
      <c r="L2321" s="87"/>
      <c r="M2321" s="24"/>
      <c r="N2321" s="24"/>
      <c r="O2321" s="7"/>
    </row>
    <row r="2322" spans="1:15" s="4" customFormat="1" ht="31.5">
      <c r="A2322" s="403">
        <v>1</v>
      </c>
      <c r="B2322" s="403" t="s">
        <v>1834</v>
      </c>
      <c r="C2322" s="404" t="s">
        <v>455</v>
      </c>
      <c r="D2322" s="405" t="s">
        <v>1835</v>
      </c>
      <c r="E2322" s="405" t="s">
        <v>456</v>
      </c>
      <c r="F2322" s="406" t="s">
        <v>457</v>
      </c>
      <c r="G2322" s="407" t="s">
        <v>458</v>
      </c>
      <c r="H2322" s="403">
        <v>15</v>
      </c>
      <c r="I2322" s="403">
        <v>8.11</v>
      </c>
      <c r="J2322" s="408">
        <v>0.1</v>
      </c>
      <c r="K2322" s="409">
        <v>7.372727272727273</v>
      </c>
      <c r="L2322" s="410">
        <v>0.9999</v>
      </c>
      <c r="M2322" s="411">
        <v>0.0007372727272727531</v>
      </c>
      <c r="N2322" s="412">
        <v>1E-05</v>
      </c>
      <c r="O2322" s="413" t="s">
        <v>4472</v>
      </c>
    </row>
    <row r="2323" spans="1:15" s="4" customFormat="1" ht="31.5">
      <c r="A2323" s="403">
        <v>2</v>
      </c>
      <c r="B2323" s="403" t="s">
        <v>1834</v>
      </c>
      <c r="C2323" s="404" t="s">
        <v>459</v>
      </c>
      <c r="D2323" s="405" t="s">
        <v>1835</v>
      </c>
      <c r="E2323" s="405" t="s">
        <v>460</v>
      </c>
      <c r="F2323" s="406" t="s">
        <v>457</v>
      </c>
      <c r="G2323" s="407" t="s">
        <v>461</v>
      </c>
      <c r="H2323" s="403">
        <v>15</v>
      </c>
      <c r="I2323" s="414">
        <v>9.141</v>
      </c>
      <c r="J2323" s="408">
        <v>0.1</v>
      </c>
      <c r="K2323" s="409">
        <v>8.31</v>
      </c>
      <c r="L2323" s="410">
        <v>0.9999</v>
      </c>
      <c r="M2323" s="411">
        <v>0.0008309999999998041</v>
      </c>
      <c r="N2323" s="412">
        <v>1E-05</v>
      </c>
      <c r="O2323" s="413" t="s">
        <v>4472</v>
      </c>
    </row>
    <row r="2324" spans="1:15" s="4" customFormat="1" ht="31.5">
      <c r="A2324" s="403">
        <v>3</v>
      </c>
      <c r="B2324" s="403" t="s">
        <v>1834</v>
      </c>
      <c r="C2324" s="404" t="s">
        <v>462</v>
      </c>
      <c r="D2324" s="405" t="s">
        <v>1835</v>
      </c>
      <c r="E2324" s="405" t="s">
        <v>463</v>
      </c>
      <c r="F2324" s="406" t="s">
        <v>457</v>
      </c>
      <c r="G2324" s="407" t="s">
        <v>464</v>
      </c>
      <c r="H2324" s="403">
        <v>15</v>
      </c>
      <c r="I2324" s="403">
        <v>12.83</v>
      </c>
      <c r="J2324" s="408">
        <v>0.1</v>
      </c>
      <c r="K2324" s="409">
        <v>11.663636363636364</v>
      </c>
      <c r="L2324" s="410">
        <v>0.9999</v>
      </c>
      <c r="M2324" s="411">
        <v>0.0011663636363632435</v>
      </c>
      <c r="N2324" s="412">
        <v>1E-05</v>
      </c>
      <c r="O2324" s="413" t="s">
        <v>4472</v>
      </c>
    </row>
    <row r="2325" spans="1:15" s="4" customFormat="1" ht="16.5" thickBot="1">
      <c r="A2325" s="6"/>
      <c r="B2325" s="9"/>
      <c r="C2325" s="12"/>
      <c r="D2325" s="8"/>
      <c r="E2325" s="8"/>
      <c r="F2325" s="8"/>
      <c r="G2325" s="8"/>
      <c r="H2325" s="6"/>
      <c r="I2325" s="18"/>
      <c r="J2325" s="86"/>
      <c r="K2325" s="24"/>
      <c r="L2325" s="87"/>
      <c r="M2325" s="24"/>
      <c r="N2325" s="24"/>
      <c r="O2325" s="7"/>
    </row>
    <row r="2326" spans="1:15" s="4" customFormat="1" ht="26.25" thickBot="1">
      <c r="A2326" s="526" t="s">
        <v>2715</v>
      </c>
      <c r="B2326" s="527"/>
      <c r="C2326" s="527"/>
      <c r="D2326" s="527"/>
      <c r="E2326" s="527"/>
      <c r="F2326" s="527"/>
      <c r="G2326" s="527"/>
      <c r="H2326" s="527"/>
      <c r="I2326" s="527"/>
      <c r="J2326" s="527"/>
      <c r="K2326" s="527"/>
      <c r="L2326" s="527"/>
      <c r="M2326" s="527"/>
      <c r="N2326" s="527"/>
      <c r="O2326" s="528"/>
    </row>
    <row r="2327" spans="1:15" s="4" customFormat="1" ht="15.75">
      <c r="A2327" s="91" t="s">
        <v>375</v>
      </c>
      <c r="B2327" s="1"/>
      <c r="C2327" s="1"/>
      <c r="D2327" s="1"/>
      <c r="F2327" s="1"/>
      <c r="G2327" s="1"/>
      <c r="H2327" s="1"/>
      <c r="I2327" s="1"/>
      <c r="J2327" s="1"/>
      <c r="K2327" s="1"/>
      <c r="L2327" s="1"/>
      <c r="M2327" s="1"/>
      <c r="N2327" s="78"/>
      <c r="O2327" s="1"/>
    </row>
    <row r="2328" spans="1:15" s="4" customFormat="1" ht="23.25">
      <c r="A2328" s="541" t="s">
        <v>319</v>
      </c>
      <c r="B2328" s="541"/>
      <c r="C2328" s="541"/>
      <c r="D2328" s="541"/>
      <c r="E2328" s="1"/>
      <c r="F2328" s="1"/>
      <c r="G2328" s="1"/>
      <c r="H2328" s="1"/>
      <c r="I2328" s="1"/>
      <c r="J2328" s="1"/>
      <c r="K2328" s="1"/>
      <c r="L2328" s="1"/>
      <c r="M2328" s="1"/>
      <c r="N2328" s="78"/>
      <c r="O2328" s="1"/>
    </row>
    <row r="2329" spans="1:15" s="4" customFormat="1" ht="47.25">
      <c r="A2329" s="39" t="s">
        <v>2985</v>
      </c>
      <c r="B2329" s="39" t="s">
        <v>580</v>
      </c>
      <c r="C2329" s="39" t="s">
        <v>1930</v>
      </c>
      <c r="D2329" s="40" t="s">
        <v>1931</v>
      </c>
      <c r="E2329" s="40" t="s">
        <v>1932</v>
      </c>
      <c r="F2329" s="40" t="s">
        <v>4276</v>
      </c>
      <c r="G2329" s="40" t="s">
        <v>2986</v>
      </c>
      <c r="H2329" s="41" t="s">
        <v>2800</v>
      </c>
      <c r="I2329" s="41" t="s">
        <v>2361</v>
      </c>
      <c r="J2329" s="41" t="s">
        <v>2987</v>
      </c>
      <c r="K2329" s="42" t="s">
        <v>4613</v>
      </c>
      <c r="L2329" s="39" t="s">
        <v>2988</v>
      </c>
      <c r="M2329" s="42" t="s">
        <v>2801</v>
      </c>
      <c r="N2329" s="42" t="s">
        <v>1933</v>
      </c>
      <c r="O2329" s="39" t="s">
        <v>1929</v>
      </c>
    </row>
    <row r="2330" spans="1:15" s="4" customFormat="1" ht="15.75">
      <c r="A2330" s="43">
        <v>547</v>
      </c>
      <c r="B2330" s="44" t="s">
        <v>3801</v>
      </c>
      <c r="C2330" s="55" t="s">
        <v>5116</v>
      </c>
      <c r="D2330" s="46" t="s">
        <v>3802</v>
      </c>
      <c r="E2330" s="46" t="s">
        <v>3803</v>
      </c>
      <c r="F2330" s="46" t="s">
        <v>2355</v>
      </c>
      <c r="G2330" s="72" t="s">
        <v>5117</v>
      </c>
      <c r="H2330" s="48">
        <v>30</v>
      </c>
      <c r="I2330" s="126" t="s">
        <v>376</v>
      </c>
      <c r="J2330" s="167"/>
      <c r="K2330" s="186"/>
      <c r="L2330" s="69"/>
      <c r="M2330" s="49"/>
      <c r="N2330" s="51"/>
      <c r="O2330" s="50"/>
    </row>
    <row r="2331" spans="1:15" s="4" customFormat="1" ht="15.75">
      <c r="A2331" s="43">
        <v>1000</v>
      </c>
      <c r="B2331" s="44" t="s">
        <v>2689</v>
      </c>
      <c r="C2331" s="45" t="s">
        <v>3626</v>
      </c>
      <c r="D2331" s="46" t="s">
        <v>2690</v>
      </c>
      <c r="E2331" s="46" t="s">
        <v>5520</v>
      </c>
      <c r="F2331" s="46" t="s">
        <v>2355</v>
      </c>
      <c r="G2331" s="43" t="s">
        <v>3627</v>
      </c>
      <c r="H2331" s="43">
        <v>20</v>
      </c>
      <c r="I2331" s="126" t="s">
        <v>376</v>
      </c>
      <c r="J2331" s="167"/>
      <c r="K2331" s="186"/>
      <c r="L2331" s="69"/>
      <c r="M2331" s="49"/>
      <c r="N2331" s="51"/>
      <c r="O2331" s="50"/>
    </row>
    <row r="2332" spans="1:15" s="4" customFormat="1" ht="15.75">
      <c r="A2332" s="43">
        <v>891</v>
      </c>
      <c r="B2332" s="45" t="s">
        <v>5516</v>
      </c>
      <c r="C2332" s="55" t="s">
        <v>5264</v>
      </c>
      <c r="D2332" s="46" t="s">
        <v>5517</v>
      </c>
      <c r="E2332" s="46" t="s">
        <v>5519</v>
      </c>
      <c r="F2332" s="46" t="s">
        <v>2355</v>
      </c>
      <c r="G2332" s="46" t="s">
        <v>5265</v>
      </c>
      <c r="H2332" s="48">
        <v>1</v>
      </c>
      <c r="I2332" s="126" t="s">
        <v>376</v>
      </c>
      <c r="J2332" s="167"/>
      <c r="K2332" s="186"/>
      <c r="L2332" s="69"/>
      <c r="M2332" s="58"/>
      <c r="N2332" s="58"/>
      <c r="O2332" s="50"/>
    </row>
    <row r="2333" spans="1:15" s="4" customFormat="1" ht="15.75">
      <c r="A2333" s="43">
        <v>888</v>
      </c>
      <c r="B2333" s="45" t="s">
        <v>5516</v>
      </c>
      <c r="C2333" s="55" t="s">
        <v>5138</v>
      </c>
      <c r="D2333" s="46" t="s">
        <v>5517</v>
      </c>
      <c r="E2333" s="46" t="s">
        <v>5721</v>
      </c>
      <c r="F2333" s="46" t="s">
        <v>2355</v>
      </c>
      <c r="G2333" s="46" t="s">
        <v>2296</v>
      </c>
      <c r="H2333" s="48">
        <v>50</v>
      </c>
      <c r="I2333" s="126" t="s">
        <v>376</v>
      </c>
      <c r="J2333" s="167"/>
      <c r="K2333" s="186"/>
      <c r="L2333" s="69"/>
      <c r="M2333" s="58"/>
      <c r="N2333" s="51"/>
      <c r="O2333" s="50"/>
    </row>
    <row r="2334" spans="1:15" s="4" customFormat="1" ht="15.75">
      <c r="A2334" s="43">
        <v>889</v>
      </c>
      <c r="B2334" s="45" t="s">
        <v>5516</v>
      </c>
      <c r="C2334" s="55" t="s">
        <v>5262</v>
      </c>
      <c r="D2334" s="46" t="s">
        <v>5517</v>
      </c>
      <c r="E2334" s="46" t="s">
        <v>4953</v>
      </c>
      <c r="F2334" s="46" t="s">
        <v>2355</v>
      </c>
      <c r="G2334" s="46" t="s">
        <v>5263</v>
      </c>
      <c r="H2334" s="48">
        <v>50</v>
      </c>
      <c r="I2334" s="126" t="s">
        <v>376</v>
      </c>
      <c r="J2334" s="167"/>
      <c r="K2334" s="186"/>
      <c r="L2334" s="69"/>
      <c r="M2334" s="58"/>
      <c r="N2334" s="51"/>
      <c r="O2334" s="50"/>
    </row>
    <row r="2335" spans="1:15" s="4" customFormat="1" ht="31.5">
      <c r="A2335" s="43">
        <v>1047</v>
      </c>
      <c r="B2335" s="44" t="s">
        <v>3401</v>
      </c>
      <c r="C2335" s="55" t="s">
        <v>3628</v>
      </c>
      <c r="D2335" s="46" t="s">
        <v>3402</v>
      </c>
      <c r="E2335" s="46" t="s">
        <v>3403</v>
      </c>
      <c r="F2335" s="46" t="s">
        <v>2355</v>
      </c>
      <c r="G2335" s="93" t="s">
        <v>3629</v>
      </c>
      <c r="H2335" s="43">
        <v>1</v>
      </c>
      <c r="I2335" s="126" t="s">
        <v>376</v>
      </c>
      <c r="J2335" s="167"/>
      <c r="K2335" s="186"/>
      <c r="L2335" s="111"/>
      <c r="M2335" s="58"/>
      <c r="N2335" s="58"/>
      <c r="O2335" s="50"/>
    </row>
    <row r="2336" spans="1:15" s="4" customFormat="1" ht="16.5" thickBot="1">
      <c r="A2336" s="6"/>
      <c r="B2336" s="9"/>
      <c r="C2336" s="12"/>
      <c r="D2336" s="8"/>
      <c r="E2336" s="8"/>
      <c r="F2336" s="8"/>
      <c r="G2336" s="115"/>
      <c r="H2336" s="6"/>
      <c r="I2336" s="18"/>
      <c r="J2336" s="86"/>
      <c r="K2336" s="18"/>
      <c r="L2336" s="112"/>
      <c r="M2336" s="24"/>
      <c r="N2336" s="24"/>
      <c r="O2336" s="7"/>
    </row>
    <row r="2337" spans="1:15" s="4" customFormat="1" ht="26.25" thickBot="1">
      <c r="A2337" s="526" t="s">
        <v>1594</v>
      </c>
      <c r="B2337" s="527"/>
      <c r="C2337" s="527"/>
      <c r="D2337" s="527"/>
      <c r="E2337" s="527"/>
      <c r="F2337" s="527"/>
      <c r="G2337" s="527"/>
      <c r="H2337" s="527"/>
      <c r="I2337" s="527"/>
      <c r="J2337" s="527"/>
      <c r="K2337" s="527"/>
      <c r="L2337" s="527"/>
      <c r="M2337" s="527"/>
      <c r="N2337" s="527"/>
      <c r="O2337" s="528"/>
    </row>
    <row r="2338" spans="1:15" s="4" customFormat="1" ht="15">
      <c r="A2338" s="91" t="s">
        <v>1595</v>
      </c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</row>
    <row r="2339" spans="1:15" s="4" customFormat="1" ht="15.75">
      <c r="A2339" s="259" t="s">
        <v>122</v>
      </c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</row>
    <row r="2340" spans="1:15" s="4" customFormat="1" ht="23.25">
      <c r="A2340" s="541" t="s">
        <v>320</v>
      </c>
      <c r="B2340" s="541"/>
      <c r="C2340" s="541"/>
      <c r="D2340" s="54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</row>
    <row r="2341" spans="1:15" s="4" customFormat="1" ht="47.25">
      <c r="A2341" s="39" t="s">
        <v>2985</v>
      </c>
      <c r="B2341" s="39" t="s">
        <v>580</v>
      </c>
      <c r="C2341" s="39" t="s">
        <v>1930</v>
      </c>
      <c r="D2341" s="40" t="s">
        <v>1931</v>
      </c>
      <c r="E2341" s="40" t="s">
        <v>1932</v>
      </c>
      <c r="F2341" s="40" t="s">
        <v>719</v>
      </c>
      <c r="G2341" s="40" t="s">
        <v>2986</v>
      </c>
      <c r="H2341" s="41" t="s">
        <v>2800</v>
      </c>
      <c r="I2341" s="41" t="s">
        <v>2361</v>
      </c>
      <c r="J2341" s="41" t="s">
        <v>2987</v>
      </c>
      <c r="K2341" s="42" t="s">
        <v>4613</v>
      </c>
      <c r="L2341" s="39" t="s">
        <v>2988</v>
      </c>
      <c r="M2341" s="42" t="s">
        <v>2801</v>
      </c>
      <c r="N2341" s="42" t="s">
        <v>1933</v>
      </c>
      <c r="O2341" s="39" t="s">
        <v>1929</v>
      </c>
    </row>
    <row r="2342" spans="1:15" s="4" customFormat="1" ht="31.5">
      <c r="A2342" s="43">
        <v>182</v>
      </c>
      <c r="B2342" s="44" t="s">
        <v>4465</v>
      </c>
      <c r="C2342" s="45" t="s">
        <v>1596</v>
      </c>
      <c r="D2342" s="46" t="s">
        <v>4466</v>
      </c>
      <c r="E2342" s="46" t="s">
        <v>3949</v>
      </c>
      <c r="F2342" s="46" t="s">
        <v>1597</v>
      </c>
      <c r="G2342" s="46" t="s">
        <v>1598</v>
      </c>
      <c r="H2342" s="43">
        <v>1</v>
      </c>
      <c r="I2342" s="49">
        <v>4.9</v>
      </c>
      <c r="J2342" s="68">
        <v>0.1</v>
      </c>
      <c r="K2342" s="51">
        <f>SUM(I2342*100)/110</f>
        <v>4.454545454545455</v>
      </c>
      <c r="L2342" s="69">
        <v>0.5</v>
      </c>
      <c r="M2342" s="58">
        <f>SUM(K2342-(K2342*L2342))</f>
        <v>2.2272727272727275</v>
      </c>
      <c r="N2342" s="58">
        <f>(M2342/H2342)</f>
        <v>2.2272727272727275</v>
      </c>
      <c r="O2342" s="50" t="s">
        <v>4472</v>
      </c>
    </row>
    <row r="2343" spans="1:15" s="4" customFormat="1" ht="32.25" thickBot="1">
      <c r="A2343" s="300">
        <v>183</v>
      </c>
      <c r="B2343" s="461" t="s">
        <v>2805</v>
      </c>
      <c r="C2343" s="462" t="s">
        <v>1599</v>
      </c>
      <c r="D2343" s="298" t="s">
        <v>2843</v>
      </c>
      <c r="E2343" s="476" t="s">
        <v>2806</v>
      </c>
      <c r="F2343" s="298" t="s">
        <v>1597</v>
      </c>
      <c r="G2343" s="476" t="s">
        <v>1600</v>
      </c>
      <c r="H2343" s="300">
        <v>1</v>
      </c>
      <c r="I2343" s="301">
        <v>8.21</v>
      </c>
      <c r="J2343" s="302">
        <v>0.1</v>
      </c>
      <c r="K2343" s="478">
        <f>SUM(I2343*100)/110</f>
        <v>7.463636363636365</v>
      </c>
      <c r="L2343" s="303">
        <v>0.5</v>
      </c>
      <c r="M2343" s="477">
        <f>SUM(K2343-(K2343*L2343))</f>
        <v>3.7318181818181824</v>
      </c>
      <c r="N2343" s="477">
        <f>(M2343/H2343)</f>
        <v>3.7318181818181824</v>
      </c>
      <c r="O2343" s="305" t="s">
        <v>4472</v>
      </c>
    </row>
    <row r="2344" spans="1:15" s="4" customFormat="1" ht="24" thickBot="1">
      <c r="A2344" s="525" t="s">
        <v>1606</v>
      </c>
      <c r="B2344" s="523"/>
      <c r="C2344" s="523"/>
      <c r="D2344" s="523"/>
      <c r="E2344" s="523"/>
      <c r="F2344" s="523"/>
      <c r="G2344" s="523"/>
      <c r="H2344" s="523"/>
      <c r="I2344" s="523"/>
      <c r="J2344" s="523"/>
      <c r="K2344" s="523"/>
      <c r="L2344" s="523"/>
      <c r="M2344" s="523"/>
      <c r="N2344" s="523"/>
      <c r="O2344" s="503"/>
    </row>
    <row r="2345" spans="1:15" s="4" customFormat="1" ht="15.75">
      <c r="A2345" s="20" t="s">
        <v>1601</v>
      </c>
      <c r="B2345" s="253"/>
      <c r="C2345" s="253"/>
      <c r="D2345" s="253"/>
      <c r="E2345" s="253"/>
      <c r="F2345" s="253"/>
      <c r="G2345" s="254"/>
      <c r="H2345" s="91"/>
      <c r="I2345" s="91"/>
      <c r="J2345" s="91"/>
      <c r="K2345" s="91"/>
      <c r="L2345" s="91"/>
      <c r="M2345" s="91"/>
      <c r="N2345" s="91"/>
      <c r="O2345" s="91"/>
    </row>
    <row r="2346" spans="1:15" s="4" customFormat="1" ht="15.75">
      <c r="A2346" s="259" t="s">
        <v>122</v>
      </c>
      <c r="B2346" s="1"/>
      <c r="C2346" s="1"/>
      <c r="D2346" s="1"/>
      <c r="E2346" s="1"/>
      <c r="F2346" s="253"/>
      <c r="G2346" s="254"/>
      <c r="H2346" s="91"/>
      <c r="I2346" s="91"/>
      <c r="J2346" s="91"/>
      <c r="K2346" s="91"/>
      <c r="L2346" s="91"/>
      <c r="M2346" s="91"/>
      <c r="N2346" s="91"/>
      <c r="O2346" s="91"/>
    </row>
    <row r="2347" spans="1:15" s="4" customFormat="1" ht="23.25">
      <c r="A2347" s="541" t="s">
        <v>320</v>
      </c>
      <c r="B2347" s="541"/>
      <c r="C2347" s="541"/>
      <c r="D2347" s="541"/>
      <c r="E2347" s="1"/>
      <c r="F2347" s="253"/>
      <c r="G2347" s="254"/>
      <c r="H2347" s="91"/>
      <c r="I2347" s="91"/>
      <c r="J2347" s="91"/>
      <c r="K2347" s="91"/>
      <c r="L2347" s="91"/>
      <c r="M2347" s="91"/>
      <c r="N2347" s="91"/>
      <c r="O2347" s="91"/>
    </row>
    <row r="2348" spans="1:15" s="4" customFormat="1" ht="47.25">
      <c r="A2348" s="129" t="s">
        <v>735</v>
      </c>
      <c r="B2348" s="129" t="s">
        <v>580</v>
      </c>
      <c r="C2348" s="129" t="s">
        <v>1930</v>
      </c>
      <c r="D2348" s="129" t="s">
        <v>1931</v>
      </c>
      <c r="E2348" s="130" t="s">
        <v>736</v>
      </c>
      <c r="F2348" s="129" t="s">
        <v>737</v>
      </c>
      <c r="G2348" s="129" t="s">
        <v>738</v>
      </c>
      <c r="H2348" s="130" t="s">
        <v>2800</v>
      </c>
      <c r="I2348" s="130" t="s">
        <v>739</v>
      </c>
      <c r="J2348" s="129" t="s">
        <v>2987</v>
      </c>
      <c r="K2348" s="130" t="s">
        <v>740</v>
      </c>
      <c r="L2348" s="129" t="s">
        <v>2988</v>
      </c>
      <c r="M2348" s="130" t="s">
        <v>741</v>
      </c>
      <c r="N2348" s="130" t="s">
        <v>742</v>
      </c>
      <c r="O2348" s="129" t="s">
        <v>1929</v>
      </c>
    </row>
    <row r="2349" spans="1:15" s="4" customFormat="1" ht="39">
      <c r="A2349" s="151" t="s">
        <v>1602</v>
      </c>
      <c r="B2349" s="132" t="s">
        <v>2961</v>
      </c>
      <c r="C2349" s="133" t="s">
        <v>1603</v>
      </c>
      <c r="D2349" s="134" t="s">
        <v>3334</v>
      </c>
      <c r="E2349" s="134" t="s">
        <v>1604</v>
      </c>
      <c r="F2349" s="135"/>
      <c r="G2349" s="129" t="s">
        <v>1605</v>
      </c>
      <c r="H2349" s="136">
        <v>1</v>
      </c>
      <c r="I2349" s="290">
        <v>22.45</v>
      </c>
      <c r="J2349" s="291">
        <v>0.1</v>
      </c>
      <c r="K2349" s="293">
        <f>SUM(I2349*100)/110</f>
        <v>20.40909090909091</v>
      </c>
      <c r="L2349" s="516">
        <v>0.925</v>
      </c>
      <c r="M2349" s="517">
        <v>1.54</v>
      </c>
      <c r="N2349" s="292">
        <v>1.54831</v>
      </c>
      <c r="O2349" s="110" t="s">
        <v>4472</v>
      </c>
    </row>
    <row r="2350" spans="1:15" s="4" customFormat="1" ht="16.5" thickBot="1">
      <c r="A2350" s="6"/>
      <c r="B2350" s="9"/>
      <c r="C2350" s="12"/>
      <c r="D2350" s="8"/>
      <c r="E2350" s="8"/>
      <c r="F2350" s="8"/>
      <c r="G2350" s="115"/>
      <c r="H2350" s="6"/>
      <c r="I2350" s="18"/>
      <c r="J2350" s="86"/>
      <c r="K2350" s="18"/>
      <c r="L2350" s="112"/>
      <c r="M2350" s="24"/>
      <c r="N2350" s="24"/>
      <c r="O2350" s="7"/>
    </row>
    <row r="2351" spans="1:18" ht="26.25" thickBot="1">
      <c r="A2351" s="565" t="s">
        <v>3347</v>
      </c>
      <c r="B2351" s="566"/>
      <c r="C2351" s="566"/>
      <c r="D2351" s="566"/>
      <c r="E2351" s="566"/>
      <c r="F2351" s="566"/>
      <c r="G2351" s="566"/>
      <c r="H2351" s="566"/>
      <c r="I2351" s="566"/>
      <c r="J2351" s="566"/>
      <c r="K2351" s="566"/>
      <c r="L2351" s="566"/>
      <c r="M2351" s="566"/>
      <c r="N2351" s="566"/>
      <c r="O2351" s="567"/>
      <c r="Q2351" s="16"/>
      <c r="R2351" s="16"/>
    </row>
    <row r="2352" spans="1:18" ht="15">
      <c r="A2352" s="276" t="s">
        <v>3225</v>
      </c>
      <c r="B2352" s="277"/>
      <c r="C2352" s="277"/>
      <c r="D2352" s="277"/>
      <c r="E2352" s="277"/>
      <c r="F2352" s="277"/>
      <c r="G2352" s="277"/>
      <c r="H2352" s="277"/>
      <c r="I2352" s="277"/>
      <c r="J2352" s="277"/>
      <c r="K2352" s="277"/>
      <c r="L2352" s="277"/>
      <c r="M2352" s="277"/>
      <c r="N2352" s="278"/>
      <c r="O2352" s="277"/>
      <c r="Q2352" s="16"/>
      <c r="R2352" s="16"/>
    </row>
    <row r="2353" spans="1:18" ht="15.75">
      <c r="A2353" s="279" t="s">
        <v>121</v>
      </c>
      <c r="B2353" s="277"/>
      <c r="C2353" s="277"/>
      <c r="D2353" s="277"/>
      <c r="E2353" s="277"/>
      <c r="F2353" s="277"/>
      <c r="G2353" s="277"/>
      <c r="H2353" s="277"/>
      <c r="I2353" s="277"/>
      <c r="J2353" s="277"/>
      <c r="K2353" s="277"/>
      <c r="L2353" s="277"/>
      <c r="M2353" s="277"/>
      <c r="N2353" s="278"/>
      <c r="O2353" s="277"/>
      <c r="Q2353" s="17"/>
      <c r="R2353" s="16"/>
    </row>
    <row r="2354" spans="1:18" s="1" customFormat="1" ht="23.25">
      <c r="A2354" s="574" t="s">
        <v>321</v>
      </c>
      <c r="B2354" s="574"/>
      <c r="C2354" s="574"/>
      <c r="D2354" s="574"/>
      <c r="E2354" s="277"/>
      <c r="F2354" s="277"/>
      <c r="G2354" s="277"/>
      <c r="H2354" s="277"/>
      <c r="I2354" s="277"/>
      <c r="J2354" s="277"/>
      <c r="K2354" s="277"/>
      <c r="L2354" s="277"/>
      <c r="M2354" s="277"/>
      <c r="N2354" s="278"/>
      <c r="O2354" s="277"/>
      <c r="Q2354" s="4"/>
      <c r="R2354" s="4"/>
    </row>
    <row r="2355" spans="1:15" s="4" customFormat="1" ht="47.25">
      <c r="A2355" s="204" t="s">
        <v>2985</v>
      </c>
      <c r="B2355" s="204" t="s">
        <v>580</v>
      </c>
      <c r="C2355" s="204" t="s">
        <v>1930</v>
      </c>
      <c r="D2355" s="205" t="s">
        <v>1931</v>
      </c>
      <c r="E2355" s="205" t="s">
        <v>1932</v>
      </c>
      <c r="F2355" s="205" t="s">
        <v>4276</v>
      </c>
      <c r="G2355" s="205" t="s">
        <v>2986</v>
      </c>
      <c r="H2355" s="206" t="s">
        <v>2800</v>
      </c>
      <c r="I2355" s="206" t="s">
        <v>2361</v>
      </c>
      <c r="J2355" s="206" t="s">
        <v>2987</v>
      </c>
      <c r="K2355" s="207" t="s">
        <v>4613</v>
      </c>
      <c r="L2355" s="204" t="s">
        <v>2988</v>
      </c>
      <c r="M2355" s="207" t="s">
        <v>2801</v>
      </c>
      <c r="N2355" s="207" t="s">
        <v>1933</v>
      </c>
      <c r="O2355" s="204" t="s">
        <v>1929</v>
      </c>
    </row>
    <row r="2356" spans="1:15" ht="15.75">
      <c r="A2356" s="208">
        <v>683</v>
      </c>
      <c r="B2356" s="208" t="s">
        <v>2941</v>
      </c>
      <c r="C2356" s="209" t="s">
        <v>5445</v>
      </c>
      <c r="D2356" s="210" t="s">
        <v>2942</v>
      </c>
      <c r="E2356" s="210" t="s">
        <v>4909</v>
      </c>
      <c r="F2356" s="211" t="s">
        <v>4248</v>
      </c>
      <c r="G2356" s="209" t="s">
        <v>5446</v>
      </c>
      <c r="H2356" s="208">
        <v>50</v>
      </c>
      <c r="I2356" s="212">
        <v>8.88</v>
      </c>
      <c r="J2356" s="280">
        <v>0.1</v>
      </c>
      <c r="K2356" s="281">
        <f aca="true" t="shared" si="160" ref="K2356:K2361">SUM(I2356*100)/110</f>
        <v>8.072727272727274</v>
      </c>
      <c r="L2356" s="282">
        <v>0.5045</v>
      </c>
      <c r="M2356" s="281">
        <f aca="true" t="shared" si="161" ref="M2356:M2361">SUM(K2356-(K2356*L2356))</f>
        <v>4.000036363636365</v>
      </c>
      <c r="N2356" s="213">
        <f aca="true" t="shared" si="162" ref="N2356:N2361">(M2356/H2356)</f>
        <v>0.0800007272727273</v>
      </c>
      <c r="O2356" s="208" t="s">
        <v>4472</v>
      </c>
    </row>
    <row r="2357" spans="1:15" s="4" customFormat="1" ht="15.75">
      <c r="A2357" s="208">
        <v>480</v>
      </c>
      <c r="B2357" s="208" t="s">
        <v>2945</v>
      </c>
      <c r="C2357" s="209" t="s">
        <v>4249</v>
      </c>
      <c r="D2357" s="210" t="s">
        <v>2946</v>
      </c>
      <c r="E2357" s="210" t="s">
        <v>3598</v>
      </c>
      <c r="F2357" s="211" t="s">
        <v>4248</v>
      </c>
      <c r="G2357" s="211" t="s">
        <v>4252</v>
      </c>
      <c r="H2357" s="214">
        <v>50</v>
      </c>
      <c r="I2357" s="212">
        <v>8.89</v>
      </c>
      <c r="J2357" s="280">
        <v>0.1</v>
      </c>
      <c r="K2357" s="281">
        <f t="shared" si="160"/>
        <v>8.081818181818182</v>
      </c>
      <c r="L2357" s="282">
        <v>0.5051</v>
      </c>
      <c r="M2357" s="212">
        <f t="shared" si="161"/>
        <v>3.9996918181818186</v>
      </c>
      <c r="N2357" s="213">
        <f t="shared" si="162"/>
        <v>0.07999383636363637</v>
      </c>
      <c r="O2357" s="208" t="s">
        <v>4472</v>
      </c>
    </row>
    <row r="2358" spans="1:15" s="4" customFormat="1" ht="15.75">
      <c r="A2358" s="208">
        <v>481</v>
      </c>
      <c r="B2358" s="208" t="s">
        <v>2945</v>
      </c>
      <c r="C2358" s="209" t="s">
        <v>4250</v>
      </c>
      <c r="D2358" s="210" t="s">
        <v>2946</v>
      </c>
      <c r="E2358" s="210" t="s">
        <v>2962</v>
      </c>
      <c r="F2358" s="211" t="s">
        <v>4248</v>
      </c>
      <c r="G2358" s="211" t="s">
        <v>4253</v>
      </c>
      <c r="H2358" s="214">
        <v>50</v>
      </c>
      <c r="I2358" s="354">
        <v>10.2</v>
      </c>
      <c r="J2358" s="355">
        <v>0.1</v>
      </c>
      <c r="K2358" s="356">
        <f t="shared" si="160"/>
        <v>9.272727272727272</v>
      </c>
      <c r="L2358" s="357">
        <v>0.5027</v>
      </c>
      <c r="M2358" s="354">
        <f t="shared" si="161"/>
        <v>4.611327272727272</v>
      </c>
      <c r="N2358" s="358">
        <f t="shared" si="162"/>
        <v>0.09222654545454544</v>
      </c>
      <c r="O2358" s="208" t="s">
        <v>1773</v>
      </c>
    </row>
    <row r="2359" spans="1:15" s="4" customFormat="1" ht="15.75">
      <c r="A2359" s="208">
        <v>482</v>
      </c>
      <c r="B2359" s="208" t="s">
        <v>2945</v>
      </c>
      <c r="C2359" s="209" t="s">
        <v>4251</v>
      </c>
      <c r="D2359" s="210" t="s">
        <v>2946</v>
      </c>
      <c r="E2359" s="210" t="s">
        <v>2947</v>
      </c>
      <c r="F2359" s="211" t="s">
        <v>4248</v>
      </c>
      <c r="G2359" s="211" t="s">
        <v>4254</v>
      </c>
      <c r="H2359" s="214">
        <v>10</v>
      </c>
      <c r="I2359" s="354">
        <v>5</v>
      </c>
      <c r="J2359" s="355">
        <v>0.1</v>
      </c>
      <c r="K2359" s="356">
        <f t="shared" si="160"/>
        <v>4.545454545454546</v>
      </c>
      <c r="L2359" s="357">
        <v>0.5002</v>
      </c>
      <c r="M2359" s="354">
        <f t="shared" si="161"/>
        <v>2.271818181818182</v>
      </c>
      <c r="N2359" s="358">
        <f t="shared" si="162"/>
        <v>0.2271818181818182</v>
      </c>
      <c r="O2359" s="208" t="s">
        <v>1773</v>
      </c>
    </row>
    <row r="2360" spans="1:18" ht="15.75">
      <c r="A2360" s="208">
        <v>681</v>
      </c>
      <c r="B2360" s="208" t="s">
        <v>5002</v>
      </c>
      <c r="C2360" s="209" t="s">
        <v>5441</v>
      </c>
      <c r="D2360" s="210" t="s">
        <v>5003</v>
      </c>
      <c r="E2360" s="210" t="s">
        <v>2940</v>
      </c>
      <c r="F2360" s="211" t="s">
        <v>4248</v>
      </c>
      <c r="G2360" s="211" t="s">
        <v>5443</v>
      </c>
      <c r="H2360" s="214">
        <v>50</v>
      </c>
      <c r="I2360" s="212">
        <v>5.04</v>
      </c>
      <c r="J2360" s="280">
        <v>0.1</v>
      </c>
      <c r="K2360" s="281">
        <f t="shared" si="160"/>
        <v>4.581818181818182</v>
      </c>
      <c r="L2360" s="282">
        <v>0.5089</v>
      </c>
      <c r="M2360" s="212">
        <f t="shared" si="161"/>
        <v>2.250130909090909</v>
      </c>
      <c r="N2360" s="213">
        <f t="shared" si="162"/>
        <v>0.04500261818181819</v>
      </c>
      <c r="O2360" s="208" t="s">
        <v>4472</v>
      </c>
      <c r="Q2360" s="16"/>
      <c r="R2360" s="16"/>
    </row>
    <row r="2361" spans="1:18" s="1" customFormat="1" ht="15.75">
      <c r="A2361" s="208">
        <v>682</v>
      </c>
      <c r="B2361" s="208" t="s">
        <v>5002</v>
      </c>
      <c r="C2361" s="209" t="s">
        <v>5442</v>
      </c>
      <c r="D2361" s="210" t="s">
        <v>5003</v>
      </c>
      <c r="E2361" s="210" t="s">
        <v>2936</v>
      </c>
      <c r="F2361" s="211" t="s">
        <v>4248</v>
      </c>
      <c r="G2361" s="211" t="s">
        <v>5444</v>
      </c>
      <c r="H2361" s="214">
        <v>5</v>
      </c>
      <c r="I2361" s="212">
        <v>10.01</v>
      </c>
      <c r="J2361" s="280">
        <v>0.1</v>
      </c>
      <c r="K2361" s="281">
        <f t="shared" si="160"/>
        <v>9.1</v>
      </c>
      <c r="L2361" s="282">
        <v>0.5</v>
      </c>
      <c r="M2361" s="212">
        <f t="shared" si="161"/>
        <v>4.55</v>
      </c>
      <c r="N2361" s="215">
        <f t="shared" si="162"/>
        <v>0.9099999999999999</v>
      </c>
      <c r="O2361" s="208" t="s">
        <v>4472</v>
      </c>
      <c r="Q2361" s="4"/>
      <c r="R2361" s="4"/>
    </row>
    <row r="2362" spans="1:15" s="4" customFormat="1" ht="16.5" thickBot="1">
      <c r="A2362" s="216"/>
      <c r="B2362" s="216"/>
      <c r="C2362" s="217"/>
      <c r="D2362" s="218"/>
      <c r="E2362" s="219"/>
      <c r="F2362" s="220"/>
      <c r="G2362" s="220"/>
      <c r="H2362" s="221"/>
      <c r="I2362" s="222"/>
      <c r="J2362" s="283"/>
      <c r="K2362" s="284"/>
      <c r="L2362" s="285"/>
      <c r="M2362" s="286"/>
      <c r="N2362" s="223"/>
      <c r="O2362" s="216"/>
    </row>
    <row r="2363" spans="1:15" s="4" customFormat="1" ht="26.25" thickBot="1">
      <c r="A2363" s="526" t="s">
        <v>1607</v>
      </c>
      <c r="B2363" s="527"/>
      <c r="C2363" s="527"/>
      <c r="D2363" s="527"/>
      <c r="E2363" s="527"/>
      <c r="F2363" s="527"/>
      <c r="G2363" s="527"/>
      <c r="H2363" s="527"/>
      <c r="I2363" s="527"/>
      <c r="J2363" s="527"/>
      <c r="K2363" s="527"/>
      <c r="L2363" s="527"/>
      <c r="M2363" s="527"/>
      <c r="N2363" s="527"/>
      <c r="O2363" s="528"/>
    </row>
    <row r="2364" spans="1:15" s="4" customFormat="1" ht="15.75">
      <c r="A2364" s="91" t="s">
        <v>465</v>
      </c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</row>
    <row r="2365" spans="1:18" ht="23.25">
      <c r="A2365" s="541" t="s">
        <v>322</v>
      </c>
      <c r="B2365" s="541"/>
      <c r="C2365" s="541"/>
      <c r="D2365" s="541"/>
      <c r="N2365" s="1"/>
      <c r="Q2365" s="16"/>
      <c r="R2365" s="16"/>
    </row>
    <row r="2366" spans="1:18" ht="47.25">
      <c r="A2366" s="39" t="s">
        <v>2985</v>
      </c>
      <c r="B2366" s="39" t="s">
        <v>580</v>
      </c>
      <c r="C2366" s="39" t="s">
        <v>1930</v>
      </c>
      <c r="D2366" s="40" t="s">
        <v>1931</v>
      </c>
      <c r="E2366" s="40" t="s">
        <v>1932</v>
      </c>
      <c r="F2366" s="40" t="s">
        <v>719</v>
      </c>
      <c r="G2366" s="40" t="s">
        <v>2986</v>
      </c>
      <c r="H2366" s="41" t="s">
        <v>2800</v>
      </c>
      <c r="I2366" s="41" t="s">
        <v>2361</v>
      </c>
      <c r="J2366" s="41" t="s">
        <v>2987</v>
      </c>
      <c r="K2366" s="42" t="s">
        <v>4613</v>
      </c>
      <c r="L2366" s="39" t="s">
        <v>2988</v>
      </c>
      <c r="M2366" s="42" t="s">
        <v>2801</v>
      </c>
      <c r="N2366" s="42" t="s">
        <v>1933</v>
      </c>
      <c r="O2366" s="39" t="s">
        <v>1929</v>
      </c>
      <c r="Q2366" s="16"/>
      <c r="R2366" s="16"/>
    </row>
    <row r="2367" spans="1:18" ht="15.75">
      <c r="A2367" s="43">
        <v>57</v>
      </c>
      <c r="B2367" s="44" t="s">
        <v>2471</v>
      </c>
      <c r="C2367" s="45" t="s">
        <v>1608</v>
      </c>
      <c r="D2367" s="46" t="s">
        <v>1609</v>
      </c>
      <c r="E2367" s="46" t="s">
        <v>1610</v>
      </c>
      <c r="F2367" s="46" t="s">
        <v>1611</v>
      </c>
      <c r="G2367" s="46" t="s">
        <v>1612</v>
      </c>
      <c r="H2367" s="43">
        <v>1</v>
      </c>
      <c r="I2367" s="290">
        <v>5.5</v>
      </c>
      <c r="J2367" s="291">
        <v>0.1</v>
      </c>
      <c r="K2367" s="85">
        <f>SUM(I2367*100)/110</f>
        <v>5</v>
      </c>
      <c r="L2367" s="83">
        <v>0.5</v>
      </c>
      <c r="M2367" s="85">
        <f>SUM(K2367-(K2367*L2367))</f>
        <v>2.5</v>
      </c>
      <c r="N2367" s="85">
        <v>2.5</v>
      </c>
      <c r="O2367" s="50" t="s">
        <v>1773</v>
      </c>
      <c r="Q2367" s="17"/>
      <c r="R2367" s="16"/>
    </row>
    <row r="2368" spans="1:18" ht="15.75">
      <c r="A2368" s="43">
        <v>62</v>
      </c>
      <c r="B2368" s="44" t="s">
        <v>5768</v>
      </c>
      <c r="C2368" s="55" t="s">
        <v>1613</v>
      </c>
      <c r="D2368" s="46" t="s">
        <v>5769</v>
      </c>
      <c r="E2368" s="46" t="s">
        <v>5491</v>
      </c>
      <c r="F2368" s="46" t="s">
        <v>1611</v>
      </c>
      <c r="G2368" s="46" t="s">
        <v>1614</v>
      </c>
      <c r="H2368" s="43">
        <v>5</v>
      </c>
      <c r="I2368" s="126" t="s">
        <v>386</v>
      </c>
      <c r="J2368" s="68"/>
      <c r="K2368" s="58"/>
      <c r="L2368" s="69"/>
      <c r="M2368" s="58"/>
      <c r="N2368" s="51"/>
      <c r="O2368" s="50" t="s">
        <v>4472</v>
      </c>
      <c r="Q2368" s="17"/>
      <c r="R2368" s="16"/>
    </row>
    <row r="2369" spans="1:18" ht="31.5">
      <c r="A2369" s="43">
        <v>204</v>
      </c>
      <c r="B2369" s="44" t="s">
        <v>3511</v>
      </c>
      <c r="C2369" s="55" t="s">
        <v>1615</v>
      </c>
      <c r="D2369" s="46" t="s">
        <v>3512</v>
      </c>
      <c r="E2369" s="46" t="s">
        <v>3283</v>
      </c>
      <c r="F2369" s="46" t="s">
        <v>1611</v>
      </c>
      <c r="G2369" s="46" t="s">
        <v>1616</v>
      </c>
      <c r="H2369" s="43">
        <v>1</v>
      </c>
      <c r="I2369" s="85">
        <v>8.5</v>
      </c>
      <c r="J2369" s="291">
        <v>0.1</v>
      </c>
      <c r="K2369" s="292">
        <f>SUM(I2369*100)/110</f>
        <v>7.7272727272727275</v>
      </c>
      <c r="L2369" s="359">
        <v>0.5</v>
      </c>
      <c r="M2369" s="292">
        <f>SUM(K2369-(K2369*L2369))</f>
        <v>3.8636363636363638</v>
      </c>
      <c r="N2369" s="292">
        <f>(M2369/H2369)</f>
        <v>3.8636363636363638</v>
      </c>
      <c r="O2369" s="50" t="s">
        <v>1773</v>
      </c>
      <c r="Q2369" s="17"/>
      <c r="R2369" s="16"/>
    </row>
    <row r="2370" spans="1:18" ht="31.5">
      <c r="A2370" s="43">
        <v>205</v>
      </c>
      <c r="B2370" s="44" t="s">
        <v>3514</v>
      </c>
      <c r="C2370" s="55" t="s">
        <v>1617</v>
      </c>
      <c r="D2370" s="46" t="s">
        <v>3515</v>
      </c>
      <c r="E2370" s="46" t="s">
        <v>4090</v>
      </c>
      <c r="F2370" s="46" t="s">
        <v>1611</v>
      </c>
      <c r="G2370" s="340" t="s">
        <v>1618</v>
      </c>
      <c r="H2370" s="43">
        <v>1</v>
      </c>
      <c r="I2370" s="290">
        <v>8.7</v>
      </c>
      <c r="J2370" s="291">
        <v>0.1</v>
      </c>
      <c r="K2370" s="85">
        <f>SUM(I2370*100)/110</f>
        <v>7.909090909090908</v>
      </c>
      <c r="L2370" s="83">
        <v>0.5</v>
      </c>
      <c r="M2370" s="85">
        <f>SUM(K2370-(K2370*L2370))</f>
        <v>3.954545454545454</v>
      </c>
      <c r="N2370" s="292">
        <f>(M2370/H2370)</f>
        <v>3.954545454545454</v>
      </c>
      <c r="O2370" s="50" t="s">
        <v>1773</v>
      </c>
      <c r="Q2370" s="17"/>
      <c r="R2370" s="16"/>
    </row>
    <row r="2371" spans="1:18" s="1" customFormat="1" ht="16.5" thickBot="1">
      <c r="A2371" s="6"/>
      <c r="B2371" s="9"/>
      <c r="C2371" s="11"/>
      <c r="D2371" s="8"/>
      <c r="E2371" s="4"/>
      <c r="F2371" s="8"/>
      <c r="G2371" s="261"/>
      <c r="H2371" s="20"/>
      <c r="I2371" s="30"/>
      <c r="J2371" s="36"/>
      <c r="K2371" s="30"/>
      <c r="L2371" s="37"/>
      <c r="M2371" s="30"/>
      <c r="N2371" s="32"/>
      <c r="O2371" s="22"/>
      <c r="Q2371" s="17"/>
      <c r="R2371" s="4"/>
    </row>
    <row r="2372" spans="1:18" s="1" customFormat="1" ht="26.25" thickBot="1">
      <c r="A2372" s="526" t="s">
        <v>323</v>
      </c>
      <c r="B2372" s="527"/>
      <c r="C2372" s="527"/>
      <c r="D2372" s="527"/>
      <c r="E2372" s="527"/>
      <c r="F2372" s="527"/>
      <c r="G2372" s="527"/>
      <c r="H2372" s="527"/>
      <c r="I2372" s="527"/>
      <c r="J2372" s="527"/>
      <c r="K2372" s="527"/>
      <c r="L2372" s="527"/>
      <c r="M2372" s="527"/>
      <c r="N2372" s="527"/>
      <c r="O2372" s="528"/>
      <c r="Q2372" s="17"/>
      <c r="R2372" s="4"/>
    </row>
    <row r="2373" spans="1:18" s="1" customFormat="1" ht="15.75">
      <c r="A2373" s="91" t="s">
        <v>466</v>
      </c>
      <c r="Q2373" s="17"/>
      <c r="R2373" s="4"/>
    </row>
    <row r="2374" spans="1:14" ht="23.25">
      <c r="A2374" s="541" t="s">
        <v>324</v>
      </c>
      <c r="B2374" s="541"/>
      <c r="C2374" s="541"/>
      <c r="D2374" s="541"/>
      <c r="N2374" s="1"/>
    </row>
    <row r="2375" spans="1:15" ht="47.25">
      <c r="A2375" s="39" t="s">
        <v>2985</v>
      </c>
      <c r="B2375" s="39" t="s">
        <v>580</v>
      </c>
      <c r="C2375" s="39" t="s">
        <v>1930</v>
      </c>
      <c r="D2375" s="40" t="s">
        <v>1931</v>
      </c>
      <c r="E2375" s="40" t="s">
        <v>1932</v>
      </c>
      <c r="F2375" s="40" t="s">
        <v>719</v>
      </c>
      <c r="G2375" s="40" t="s">
        <v>2986</v>
      </c>
      <c r="H2375" s="200" t="s">
        <v>2800</v>
      </c>
      <c r="I2375" s="41" t="s">
        <v>2361</v>
      </c>
      <c r="J2375" s="41" t="s">
        <v>2987</v>
      </c>
      <c r="K2375" s="42" t="s">
        <v>4613</v>
      </c>
      <c r="L2375" s="39" t="s">
        <v>2988</v>
      </c>
      <c r="M2375" s="42" t="s">
        <v>2801</v>
      </c>
      <c r="N2375" s="42" t="s">
        <v>1933</v>
      </c>
      <c r="O2375" s="39" t="s">
        <v>1929</v>
      </c>
    </row>
    <row r="2376" spans="1:15" ht="31.5">
      <c r="A2376" s="43">
        <v>167</v>
      </c>
      <c r="B2376" s="45" t="s">
        <v>4656</v>
      </c>
      <c r="C2376" s="55" t="s">
        <v>1619</v>
      </c>
      <c r="D2376" s="52" t="s">
        <v>1784</v>
      </c>
      <c r="E2376" s="46" t="s">
        <v>4909</v>
      </c>
      <c r="F2376" s="46" t="s">
        <v>1620</v>
      </c>
      <c r="G2376" s="46" t="s">
        <v>1621</v>
      </c>
      <c r="H2376" s="48">
        <v>40</v>
      </c>
      <c r="I2376" s="49">
        <v>9.5</v>
      </c>
      <c r="J2376" s="68">
        <v>0.1</v>
      </c>
      <c r="K2376" s="51">
        <f>SUM(I2376*100)/110</f>
        <v>8.636363636363637</v>
      </c>
      <c r="L2376" s="69">
        <v>0.56197</v>
      </c>
      <c r="M2376" s="56">
        <f>SUM(K2376-(K2376*L2376))</f>
        <v>3.782986363636364</v>
      </c>
      <c r="N2376" s="51">
        <f>(M2376/H2376)</f>
        <v>0.09457465909090909</v>
      </c>
      <c r="O2376" s="50" t="s">
        <v>1773</v>
      </c>
    </row>
    <row r="2377" spans="1:15" ht="31.5">
      <c r="A2377" s="43">
        <v>168</v>
      </c>
      <c r="B2377" s="45" t="s">
        <v>4656</v>
      </c>
      <c r="C2377" s="55" t="s">
        <v>1622</v>
      </c>
      <c r="D2377" s="52" t="s">
        <v>1784</v>
      </c>
      <c r="E2377" s="46" t="s">
        <v>4657</v>
      </c>
      <c r="F2377" s="46" t="s">
        <v>1620</v>
      </c>
      <c r="G2377" s="46" t="s">
        <v>1623</v>
      </c>
      <c r="H2377" s="48">
        <v>10</v>
      </c>
      <c r="I2377" s="360">
        <v>7.9</v>
      </c>
      <c r="J2377" s="361">
        <v>0.1</v>
      </c>
      <c r="K2377" s="362">
        <f>SUM(I2377*100)/110</f>
        <v>7.181818181818182</v>
      </c>
      <c r="L2377" s="363">
        <v>0.70789</v>
      </c>
      <c r="M2377" s="362">
        <f>SUM(K2377-(K2377*L2377))</f>
        <v>2.097880909090909</v>
      </c>
      <c r="N2377" s="364">
        <f>(M2377/H2377)</f>
        <v>0.20978809090909092</v>
      </c>
      <c r="O2377" s="50" t="s">
        <v>1773</v>
      </c>
    </row>
    <row r="2378" ht="13.5" thickBot="1"/>
    <row r="2379" spans="1:15" ht="26.25" thickBot="1">
      <c r="A2379" s="526" t="s">
        <v>4928</v>
      </c>
      <c r="B2379" s="527"/>
      <c r="C2379" s="527"/>
      <c r="D2379" s="527"/>
      <c r="E2379" s="527"/>
      <c r="F2379" s="527"/>
      <c r="G2379" s="527"/>
      <c r="H2379" s="527"/>
      <c r="I2379" s="527"/>
      <c r="J2379" s="527"/>
      <c r="K2379" s="527"/>
      <c r="L2379" s="527"/>
      <c r="M2379" s="527"/>
      <c r="N2379" s="527"/>
      <c r="O2379" s="528"/>
    </row>
    <row r="2380" ht="15.75">
      <c r="A2380" s="91" t="s">
        <v>119</v>
      </c>
    </row>
    <row r="2381" spans="1:4" ht="23.25">
      <c r="A2381" s="541" t="s">
        <v>325</v>
      </c>
      <c r="B2381" s="541"/>
      <c r="C2381" s="541"/>
      <c r="D2381" s="541"/>
    </row>
    <row r="2382" spans="1:15" ht="47.25">
      <c r="A2382" s="39" t="s">
        <v>2985</v>
      </c>
      <c r="B2382" s="39" t="s">
        <v>580</v>
      </c>
      <c r="C2382" s="39" t="s">
        <v>1930</v>
      </c>
      <c r="D2382" s="40" t="s">
        <v>1931</v>
      </c>
      <c r="E2382" s="40" t="s">
        <v>1932</v>
      </c>
      <c r="F2382" s="40" t="s">
        <v>4276</v>
      </c>
      <c r="G2382" s="40" t="s">
        <v>2986</v>
      </c>
      <c r="H2382" s="41" t="s">
        <v>2800</v>
      </c>
      <c r="I2382" s="41" t="s">
        <v>2361</v>
      </c>
      <c r="J2382" s="41" t="s">
        <v>2987</v>
      </c>
      <c r="K2382" s="42" t="s">
        <v>4613</v>
      </c>
      <c r="L2382" s="39" t="s">
        <v>2988</v>
      </c>
      <c r="M2382" s="42" t="s">
        <v>2801</v>
      </c>
      <c r="N2382" s="42" t="s">
        <v>1933</v>
      </c>
      <c r="O2382" s="39" t="s">
        <v>1929</v>
      </c>
    </row>
    <row r="2383" spans="1:15" ht="31.5">
      <c r="A2383" s="43">
        <v>312</v>
      </c>
      <c r="B2383" s="44" t="s">
        <v>3994</v>
      </c>
      <c r="C2383" s="45" t="s">
        <v>3588</v>
      </c>
      <c r="D2383" s="46" t="s">
        <v>3995</v>
      </c>
      <c r="E2383" s="46" t="s">
        <v>3996</v>
      </c>
      <c r="F2383" s="47" t="s">
        <v>2171</v>
      </c>
      <c r="G2383" s="124" t="s">
        <v>2346</v>
      </c>
      <c r="H2383" s="43">
        <v>1</v>
      </c>
      <c r="I2383" s="126" t="s">
        <v>118</v>
      </c>
      <c r="J2383" s="68"/>
      <c r="L2383" s="69"/>
      <c r="M2383" s="58"/>
      <c r="N2383" s="58"/>
      <c r="O2383" s="50"/>
    </row>
    <row r="2384" spans="1:15" ht="31.5">
      <c r="A2384" s="43">
        <v>1256</v>
      </c>
      <c r="B2384" s="44" t="s">
        <v>2980</v>
      </c>
      <c r="C2384" s="55" t="s">
        <v>2048</v>
      </c>
      <c r="D2384" s="46" t="s">
        <v>4139</v>
      </c>
      <c r="E2384" s="46" t="s">
        <v>4140</v>
      </c>
      <c r="F2384" s="47" t="s">
        <v>2171</v>
      </c>
      <c r="G2384" s="46" t="s">
        <v>2050</v>
      </c>
      <c r="H2384" s="48">
        <v>10</v>
      </c>
      <c r="I2384" s="290">
        <v>10.71</v>
      </c>
      <c r="J2384" s="291">
        <v>0.1</v>
      </c>
      <c r="K2384" s="290">
        <f>SUM(I2384*100)/110</f>
        <v>9.736363636363636</v>
      </c>
      <c r="L2384" s="83">
        <v>0.5</v>
      </c>
      <c r="M2384" s="85">
        <f>SUM(K2384-(K2384*L2384))</f>
        <v>4.868181818181818</v>
      </c>
      <c r="N2384" s="293">
        <f>(M2384/H2384)</f>
        <v>0.4868181818181818</v>
      </c>
      <c r="O2384" s="50" t="s">
        <v>4472</v>
      </c>
    </row>
    <row r="2385" spans="1:15" ht="31.5">
      <c r="A2385" s="43">
        <v>1257</v>
      </c>
      <c r="B2385" s="44" t="s">
        <v>2980</v>
      </c>
      <c r="C2385" s="55" t="s">
        <v>2049</v>
      </c>
      <c r="D2385" s="46" t="s">
        <v>4139</v>
      </c>
      <c r="E2385" s="46" t="s">
        <v>4141</v>
      </c>
      <c r="F2385" s="47" t="s">
        <v>2171</v>
      </c>
      <c r="G2385" s="46" t="s">
        <v>2051</v>
      </c>
      <c r="H2385" s="48">
        <v>14</v>
      </c>
      <c r="I2385" s="290">
        <v>8.06</v>
      </c>
      <c r="J2385" s="291">
        <v>0.1</v>
      </c>
      <c r="K2385" s="290">
        <f>SUM(I2385*100)/110</f>
        <v>7.327272727272727</v>
      </c>
      <c r="L2385" s="83">
        <v>0.5</v>
      </c>
      <c r="M2385" s="85">
        <f>SUM(K2385-(K2385*L2385))</f>
        <v>3.6636363636363636</v>
      </c>
      <c r="N2385" s="293">
        <f>(M2385/H2385)</f>
        <v>0.2616883116883117</v>
      </c>
      <c r="O2385" s="50" t="s">
        <v>4472</v>
      </c>
    </row>
    <row r="2386" spans="1:15" ht="15.75">
      <c r="A2386" s="43">
        <v>486</v>
      </c>
      <c r="B2386" s="44" t="s">
        <v>1758</v>
      </c>
      <c r="C2386" s="55" t="s">
        <v>337</v>
      </c>
      <c r="D2386" s="46" t="s">
        <v>3233</v>
      </c>
      <c r="E2386" s="46" t="s">
        <v>5036</v>
      </c>
      <c r="F2386" s="47" t="s">
        <v>2171</v>
      </c>
      <c r="G2386" s="47" t="s">
        <v>5037</v>
      </c>
      <c r="H2386" s="48">
        <v>4</v>
      </c>
      <c r="I2386" s="49" t="s">
        <v>5604</v>
      </c>
      <c r="J2386" s="68">
        <v>0.1</v>
      </c>
      <c r="K2386" s="49" t="s">
        <v>5604</v>
      </c>
      <c r="L2386" s="69"/>
      <c r="M2386" s="49">
        <v>478.79</v>
      </c>
      <c r="N2386" s="224">
        <v>119.6975</v>
      </c>
      <c r="O2386" s="50" t="s">
        <v>4759</v>
      </c>
    </row>
    <row r="2387" spans="1:15" ht="31.5">
      <c r="A2387" s="43"/>
      <c r="B2387" s="44"/>
      <c r="C2387" s="55" t="s">
        <v>5034</v>
      </c>
      <c r="D2387" s="46" t="s">
        <v>3233</v>
      </c>
      <c r="E2387" s="46" t="s">
        <v>5035</v>
      </c>
      <c r="F2387" s="47" t="s">
        <v>2171</v>
      </c>
      <c r="G2387" s="47" t="s">
        <v>5033</v>
      </c>
      <c r="H2387" s="48">
        <v>4</v>
      </c>
      <c r="I2387" s="49" t="s">
        <v>5604</v>
      </c>
      <c r="J2387" s="68">
        <v>0.1</v>
      </c>
      <c r="K2387" s="49" t="s">
        <v>5604</v>
      </c>
      <c r="L2387" s="69"/>
      <c r="M2387" s="49">
        <v>478.79</v>
      </c>
      <c r="N2387" s="51">
        <v>119.6975</v>
      </c>
      <c r="O2387" s="50" t="s">
        <v>4759</v>
      </c>
    </row>
    <row r="2388" spans="1:15" ht="15.75">
      <c r="A2388" s="43">
        <v>209</v>
      </c>
      <c r="B2388" s="44" t="s">
        <v>4981</v>
      </c>
      <c r="C2388" s="55" t="s">
        <v>2172</v>
      </c>
      <c r="D2388" s="46" t="s">
        <v>4982</v>
      </c>
      <c r="E2388" s="46" t="s">
        <v>4983</v>
      </c>
      <c r="F2388" s="46" t="s">
        <v>2171</v>
      </c>
      <c r="G2388" s="70" t="s">
        <v>2175</v>
      </c>
      <c r="H2388" s="48">
        <v>10</v>
      </c>
      <c r="I2388" s="290">
        <v>14.17</v>
      </c>
      <c r="J2388" s="291">
        <v>0.1</v>
      </c>
      <c r="K2388" s="290">
        <f aca="true" t="shared" si="163" ref="K2388:K2394">SUM(I2388*100)/110</f>
        <v>12.881818181818181</v>
      </c>
      <c r="L2388" s="83">
        <v>0.8458</v>
      </c>
      <c r="M2388" s="290">
        <f aca="true" t="shared" si="164" ref="M2388:M2394">SUM(K2388-(K2388*L2388))</f>
        <v>1.9863763636363636</v>
      </c>
      <c r="N2388" s="293">
        <f>(M2388/H2388)</f>
        <v>0.19863763636363635</v>
      </c>
      <c r="O2388" s="50" t="s">
        <v>1773</v>
      </c>
    </row>
    <row r="2389" spans="1:15" ht="15.75">
      <c r="A2389" s="43">
        <v>210</v>
      </c>
      <c r="B2389" s="44" t="s">
        <v>4981</v>
      </c>
      <c r="C2389" s="55" t="s">
        <v>2173</v>
      </c>
      <c r="D2389" s="46" t="s">
        <v>4982</v>
      </c>
      <c r="E2389" s="46" t="s">
        <v>2405</v>
      </c>
      <c r="F2389" s="46" t="s">
        <v>2171</v>
      </c>
      <c r="G2389" s="70" t="s">
        <v>3586</v>
      </c>
      <c r="H2389" s="43">
        <v>1</v>
      </c>
      <c r="I2389" s="49">
        <v>7.85</v>
      </c>
      <c r="J2389" s="68">
        <v>0.1</v>
      </c>
      <c r="K2389" s="49">
        <f t="shared" si="163"/>
        <v>7.136363636363637</v>
      </c>
      <c r="L2389" s="69">
        <v>0.8178</v>
      </c>
      <c r="M2389" s="49">
        <f t="shared" si="164"/>
        <v>1.300245454545455</v>
      </c>
      <c r="N2389" s="58">
        <f>(M2389/H2389)</f>
        <v>1.300245454545455</v>
      </c>
      <c r="O2389" s="50" t="s">
        <v>1773</v>
      </c>
    </row>
    <row r="2390" spans="1:15" ht="15.75">
      <c r="A2390" s="43">
        <v>211</v>
      </c>
      <c r="B2390" s="44" t="s">
        <v>4981</v>
      </c>
      <c r="C2390" s="55" t="s">
        <v>2174</v>
      </c>
      <c r="D2390" s="46" t="s">
        <v>4982</v>
      </c>
      <c r="E2390" s="46" t="s">
        <v>2406</v>
      </c>
      <c r="F2390" s="46" t="s">
        <v>2171</v>
      </c>
      <c r="G2390" s="70" t="s">
        <v>3587</v>
      </c>
      <c r="H2390" s="43">
        <v>1</v>
      </c>
      <c r="I2390" s="49">
        <v>59</v>
      </c>
      <c r="J2390" s="68">
        <v>0.1</v>
      </c>
      <c r="K2390" s="49">
        <f t="shared" si="163"/>
        <v>53.63636363636363</v>
      </c>
      <c r="L2390" s="69">
        <v>0.8645</v>
      </c>
      <c r="M2390" s="49">
        <f t="shared" si="164"/>
        <v>7.267727272727271</v>
      </c>
      <c r="N2390" s="51">
        <v>7.267</v>
      </c>
      <c r="O2390" s="50" t="s">
        <v>1771</v>
      </c>
    </row>
    <row r="2391" spans="1:15" ht="15.75">
      <c r="A2391" s="43">
        <v>766</v>
      </c>
      <c r="B2391" s="44" t="s">
        <v>2246</v>
      </c>
      <c r="C2391" s="55" t="s">
        <v>2347</v>
      </c>
      <c r="D2391" s="46" t="s">
        <v>2247</v>
      </c>
      <c r="E2391" s="46" t="s">
        <v>4473</v>
      </c>
      <c r="F2391" s="47" t="s">
        <v>2171</v>
      </c>
      <c r="G2391" s="93" t="s">
        <v>2350</v>
      </c>
      <c r="H2391" s="43">
        <v>20</v>
      </c>
      <c r="I2391" s="290">
        <v>6.62</v>
      </c>
      <c r="J2391" s="291">
        <v>0.1</v>
      </c>
      <c r="K2391" s="290">
        <f t="shared" si="163"/>
        <v>6.0181818181818185</v>
      </c>
      <c r="L2391" s="83">
        <v>0.9983</v>
      </c>
      <c r="M2391" s="290">
        <f t="shared" si="164"/>
        <v>0.01023090909090918</v>
      </c>
      <c r="N2391" s="293">
        <f>(M2391/H2391)</f>
        <v>0.000511545454545459</v>
      </c>
      <c r="O2391" s="50" t="s">
        <v>1773</v>
      </c>
    </row>
    <row r="2392" spans="1:15" ht="15.75">
      <c r="A2392" s="43">
        <v>767</v>
      </c>
      <c r="B2392" s="44" t="s">
        <v>2246</v>
      </c>
      <c r="C2392" s="55" t="s">
        <v>2348</v>
      </c>
      <c r="D2392" s="46" t="s">
        <v>2247</v>
      </c>
      <c r="E2392" s="46" t="s">
        <v>2248</v>
      </c>
      <c r="F2392" s="47" t="s">
        <v>2171</v>
      </c>
      <c r="G2392" s="93" t="s">
        <v>2351</v>
      </c>
      <c r="H2392" s="43">
        <v>20</v>
      </c>
      <c r="I2392" s="290">
        <v>8.6</v>
      </c>
      <c r="J2392" s="291">
        <v>0.1</v>
      </c>
      <c r="K2392" s="290">
        <f t="shared" si="163"/>
        <v>7.818181818181818</v>
      </c>
      <c r="L2392" s="83">
        <v>0.9987</v>
      </c>
      <c r="M2392" s="290">
        <f t="shared" si="164"/>
        <v>0.01016363636363593</v>
      </c>
      <c r="N2392" s="293">
        <f>(M2392/H2392)</f>
        <v>0.0005081818181817965</v>
      </c>
      <c r="O2392" s="50" t="s">
        <v>1773</v>
      </c>
    </row>
    <row r="2393" spans="1:15" ht="31.5">
      <c r="A2393" s="43">
        <v>768</v>
      </c>
      <c r="B2393" s="44" t="s">
        <v>2246</v>
      </c>
      <c r="C2393" s="55" t="s">
        <v>2349</v>
      </c>
      <c r="D2393" s="46" t="s">
        <v>2247</v>
      </c>
      <c r="E2393" s="46" t="s">
        <v>4954</v>
      </c>
      <c r="F2393" s="47" t="s">
        <v>2171</v>
      </c>
      <c r="G2393" s="93" t="s">
        <v>2352</v>
      </c>
      <c r="H2393" s="43">
        <v>5</v>
      </c>
      <c r="I2393" s="49">
        <v>7.14</v>
      </c>
      <c r="J2393" s="68">
        <v>0.1</v>
      </c>
      <c r="K2393" s="49">
        <f t="shared" si="163"/>
        <v>6.490909090909091</v>
      </c>
      <c r="L2393" s="69">
        <v>0.5</v>
      </c>
      <c r="M2393" s="49">
        <f t="shared" si="164"/>
        <v>3.2454545454545456</v>
      </c>
      <c r="N2393" s="51">
        <v>0.65</v>
      </c>
      <c r="O2393" s="50" t="s">
        <v>1771</v>
      </c>
    </row>
    <row r="2394" spans="1:15" ht="15.75">
      <c r="A2394" s="43">
        <v>995</v>
      </c>
      <c r="B2394" s="45" t="s">
        <v>3085</v>
      </c>
      <c r="C2394" s="45" t="s">
        <v>4548</v>
      </c>
      <c r="D2394" s="46" t="s">
        <v>2756</v>
      </c>
      <c r="E2394" s="46" t="s">
        <v>2757</v>
      </c>
      <c r="F2394" s="47" t="s">
        <v>2171</v>
      </c>
      <c r="G2394" s="46" t="s">
        <v>4549</v>
      </c>
      <c r="H2394" s="48">
        <v>1</v>
      </c>
      <c r="I2394" s="290">
        <v>11.83</v>
      </c>
      <c r="J2394" s="291">
        <v>0.1</v>
      </c>
      <c r="K2394" s="290">
        <f t="shared" si="163"/>
        <v>10.754545454545454</v>
      </c>
      <c r="L2394" s="83">
        <v>0.5007</v>
      </c>
      <c r="M2394" s="290">
        <f t="shared" si="164"/>
        <v>5.3697445454545445</v>
      </c>
      <c r="N2394" s="293">
        <f>(M2394/H2394)</f>
        <v>5.3697445454545445</v>
      </c>
      <c r="O2394" s="50" t="s">
        <v>4472</v>
      </c>
    </row>
    <row r="2395" spans="1:15" ht="16.5" thickBot="1">
      <c r="A2395" s="43">
        <v>996</v>
      </c>
      <c r="B2395" s="45" t="s">
        <v>3085</v>
      </c>
      <c r="C2395" s="45" t="s">
        <v>340</v>
      </c>
      <c r="D2395" s="46" t="s">
        <v>2756</v>
      </c>
      <c r="E2395" s="46" t="s">
        <v>2357</v>
      </c>
      <c r="F2395" s="47" t="s">
        <v>2171</v>
      </c>
      <c r="G2395" s="46" t="s">
        <v>2115</v>
      </c>
      <c r="H2395" s="48">
        <v>12</v>
      </c>
      <c r="I2395" s="290">
        <v>243.98</v>
      </c>
      <c r="J2395" s="291">
        <v>0.1</v>
      </c>
      <c r="K2395" s="290">
        <f>SUM(I2395*100)/110</f>
        <v>221.8</v>
      </c>
      <c r="L2395" s="290" t="s">
        <v>5604</v>
      </c>
      <c r="M2395" s="290">
        <v>126.779</v>
      </c>
      <c r="N2395" s="293">
        <f>SUM(M2395/H2395)</f>
        <v>10.564916666666667</v>
      </c>
      <c r="O2395" s="50" t="s">
        <v>1771</v>
      </c>
    </row>
    <row r="2396" spans="1:15" ht="24" thickBot="1">
      <c r="A2396" s="525" t="s">
        <v>139</v>
      </c>
      <c r="B2396" s="523"/>
      <c r="C2396" s="523"/>
      <c r="D2396" s="523"/>
      <c r="E2396" s="523"/>
      <c r="F2396" s="523"/>
      <c r="G2396" s="523"/>
      <c r="H2396" s="523"/>
      <c r="I2396" s="523"/>
      <c r="J2396" s="523"/>
      <c r="K2396" s="523"/>
      <c r="L2396" s="523"/>
      <c r="M2396" s="523"/>
      <c r="N2396" s="523"/>
      <c r="O2396" s="503"/>
    </row>
    <row r="2397" spans="1:15" ht="15.75">
      <c r="A2397" s="557" t="s">
        <v>120</v>
      </c>
      <c r="B2397" s="558"/>
      <c r="C2397" s="558"/>
      <c r="D2397" s="558"/>
      <c r="E2397" s="558"/>
      <c r="F2397" s="558"/>
      <c r="G2397" s="558"/>
      <c r="H2397" s="558"/>
      <c r="I2397" s="558"/>
      <c r="J2397" s="558"/>
      <c r="K2397" s="558"/>
      <c r="L2397" s="558"/>
      <c r="M2397" s="558"/>
      <c r="N2397" s="558"/>
      <c r="O2397" s="559"/>
    </row>
    <row r="2398" spans="1:15" ht="23.25">
      <c r="A2398" s="556" t="s">
        <v>325</v>
      </c>
      <c r="B2398" s="541"/>
      <c r="C2398" s="541"/>
      <c r="D2398" s="541"/>
      <c r="E2398" s="287"/>
      <c r="F2398" s="287"/>
      <c r="G2398" s="287"/>
      <c r="H2398" s="287"/>
      <c r="I2398" s="287"/>
      <c r="J2398" s="287"/>
      <c r="K2398" s="287"/>
      <c r="L2398" s="287"/>
      <c r="M2398" s="287"/>
      <c r="N2398" s="287"/>
      <c r="O2398" s="288"/>
    </row>
    <row r="2399" spans="1:15" ht="47.25">
      <c r="A2399" s="129" t="s">
        <v>735</v>
      </c>
      <c r="B2399" s="129" t="s">
        <v>580</v>
      </c>
      <c r="C2399" s="129" t="s">
        <v>1930</v>
      </c>
      <c r="D2399" s="129" t="s">
        <v>1931</v>
      </c>
      <c r="E2399" s="130" t="s">
        <v>736</v>
      </c>
      <c r="F2399" s="129" t="s">
        <v>737</v>
      </c>
      <c r="G2399" s="129" t="s">
        <v>738</v>
      </c>
      <c r="H2399" s="130" t="s">
        <v>2800</v>
      </c>
      <c r="I2399" s="130" t="s">
        <v>739</v>
      </c>
      <c r="J2399" s="129" t="s">
        <v>2987</v>
      </c>
      <c r="K2399" s="130" t="s">
        <v>740</v>
      </c>
      <c r="L2399" s="129" t="s">
        <v>2988</v>
      </c>
      <c r="M2399" s="130" t="s">
        <v>741</v>
      </c>
      <c r="N2399" s="130" t="s">
        <v>742</v>
      </c>
      <c r="O2399" s="129" t="s">
        <v>1929</v>
      </c>
    </row>
    <row r="2400" spans="1:15" ht="19.5">
      <c r="A2400" s="164" t="s">
        <v>1624</v>
      </c>
      <c r="B2400" s="132" t="s">
        <v>1625</v>
      </c>
      <c r="C2400" s="133" t="s">
        <v>1626</v>
      </c>
      <c r="D2400" s="134" t="s">
        <v>1627</v>
      </c>
      <c r="E2400" s="134" t="s">
        <v>1628</v>
      </c>
      <c r="F2400" s="135"/>
      <c r="G2400" s="129" t="s">
        <v>1629</v>
      </c>
      <c r="H2400" s="136">
        <v>14</v>
      </c>
      <c r="I2400" s="330">
        <v>5.55</v>
      </c>
      <c r="J2400" s="329">
        <v>0.1</v>
      </c>
      <c r="K2400" s="290">
        <f>SUM(I2400*100)/110</f>
        <v>5.045454545454546</v>
      </c>
      <c r="L2400" s="331">
        <v>0.5</v>
      </c>
      <c r="M2400" s="290">
        <f>SUM(K2400-(K2400*L2400))</f>
        <v>2.522727272727273</v>
      </c>
      <c r="N2400" s="512">
        <f>SUM(M2400/H2400)</f>
        <v>0.1801948051948052</v>
      </c>
      <c r="O2400" s="136" t="s">
        <v>4472</v>
      </c>
    </row>
    <row r="2401" spans="1:15" ht="19.5">
      <c r="A2401" s="164" t="s">
        <v>1630</v>
      </c>
      <c r="B2401" s="132" t="s">
        <v>1625</v>
      </c>
      <c r="C2401" s="133" t="s">
        <v>1631</v>
      </c>
      <c r="D2401" s="134" t="s">
        <v>1627</v>
      </c>
      <c r="E2401" s="134" t="s">
        <v>1632</v>
      </c>
      <c r="F2401" s="135"/>
      <c r="G2401" s="129" t="s">
        <v>1629</v>
      </c>
      <c r="H2401" s="136">
        <v>14</v>
      </c>
      <c r="I2401" s="330">
        <v>9.48</v>
      </c>
      <c r="J2401" s="329">
        <v>0.1</v>
      </c>
      <c r="K2401" s="290">
        <f>SUM(I2401*100)/110</f>
        <v>8.618181818181819</v>
      </c>
      <c r="L2401" s="331">
        <v>0.5</v>
      </c>
      <c r="M2401" s="290">
        <f>SUM(K2401-(K2401*L2401))</f>
        <v>4.3090909090909095</v>
      </c>
      <c r="N2401" s="512">
        <f>SUM(M2401/H2401)</f>
        <v>0.30779220779220784</v>
      </c>
      <c r="O2401" s="136" t="s">
        <v>4472</v>
      </c>
    </row>
    <row r="2402" spans="1:15" ht="15.75">
      <c r="A2402" s="164" t="s">
        <v>1633</v>
      </c>
      <c r="B2402" s="158" t="s">
        <v>1634</v>
      </c>
      <c r="C2402" s="159" t="s">
        <v>1635</v>
      </c>
      <c r="D2402" s="158" t="s">
        <v>1636</v>
      </c>
      <c r="E2402" s="158" t="s">
        <v>969</v>
      </c>
      <c r="F2402" s="135"/>
      <c r="G2402" s="129" t="s">
        <v>1637</v>
      </c>
      <c r="H2402" s="168">
        <v>100</v>
      </c>
      <c r="I2402" s="169">
        <v>611.41</v>
      </c>
      <c r="J2402" s="170">
        <v>0.1</v>
      </c>
      <c r="K2402" s="49">
        <f>SUM(I2402*100)/110</f>
        <v>555.8272727272728</v>
      </c>
      <c r="L2402" s="49" t="s">
        <v>5604</v>
      </c>
      <c r="M2402" s="108">
        <v>370.46</v>
      </c>
      <c r="N2402" s="171">
        <f>SUM(M2402/H2402)</f>
        <v>3.7045999999999997</v>
      </c>
      <c r="O2402" s="110" t="s">
        <v>4472</v>
      </c>
    </row>
    <row r="2403" spans="1:15" ht="15.75">
      <c r="A2403" s="164" t="s">
        <v>1638</v>
      </c>
      <c r="B2403" s="158" t="s">
        <v>1634</v>
      </c>
      <c r="C2403" s="159" t="s">
        <v>1639</v>
      </c>
      <c r="D2403" s="158" t="s">
        <v>1636</v>
      </c>
      <c r="E2403" s="158" t="s">
        <v>1640</v>
      </c>
      <c r="F2403" s="135"/>
      <c r="G2403" s="129" t="s">
        <v>1641</v>
      </c>
      <c r="H2403" s="168">
        <v>30</v>
      </c>
      <c r="I2403" s="513">
        <v>366.86</v>
      </c>
      <c r="J2403" s="514">
        <v>0.1</v>
      </c>
      <c r="K2403" s="365">
        <f>SUM(I2403*100)/110</f>
        <v>333.5090909090909</v>
      </c>
      <c r="L2403" s="365" t="s">
        <v>5604</v>
      </c>
      <c r="M2403" s="365">
        <v>211.17</v>
      </c>
      <c r="N2403" s="515">
        <f>SUM(M2403/H2403)</f>
        <v>7.039</v>
      </c>
      <c r="O2403" s="110" t="s">
        <v>4472</v>
      </c>
    </row>
    <row r="2404" ht="13.5" thickBot="1"/>
    <row r="2405" spans="1:15" ht="26.25" thickBot="1">
      <c r="A2405" s="526" t="s">
        <v>326</v>
      </c>
      <c r="B2405" s="527"/>
      <c r="C2405" s="527"/>
      <c r="D2405" s="527"/>
      <c r="E2405" s="527"/>
      <c r="F2405" s="527"/>
      <c r="G2405" s="527"/>
      <c r="H2405" s="527"/>
      <c r="I2405" s="527"/>
      <c r="J2405" s="527"/>
      <c r="K2405" s="527"/>
      <c r="L2405" s="527"/>
      <c r="M2405" s="527"/>
      <c r="N2405" s="527"/>
      <c r="O2405" s="528"/>
    </row>
    <row r="2406" ht="15.75">
      <c r="A2406" s="91" t="s">
        <v>467</v>
      </c>
    </row>
    <row r="2407" spans="1:4" ht="23.25">
      <c r="A2407" s="541" t="s">
        <v>327</v>
      </c>
      <c r="B2407" s="541"/>
      <c r="C2407" s="541"/>
      <c r="D2407" s="541"/>
    </row>
    <row r="2408" spans="1:15" ht="47.25">
      <c r="A2408" s="39" t="s">
        <v>2985</v>
      </c>
      <c r="B2408" s="39" t="s">
        <v>580</v>
      </c>
      <c r="C2408" s="39" t="s">
        <v>1930</v>
      </c>
      <c r="D2408" s="40" t="s">
        <v>1931</v>
      </c>
      <c r="E2408" s="40" t="s">
        <v>1932</v>
      </c>
      <c r="F2408" s="40" t="s">
        <v>4276</v>
      </c>
      <c r="G2408" s="40" t="s">
        <v>2986</v>
      </c>
      <c r="H2408" s="41" t="s">
        <v>2800</v>
      </c>
      <c r="I2408" s="41" t="s">
        <v>2361</v>
      </c>
      <c r="J2408" s="41" t="s">
        <v>2987</v>
      </c>
      <c r="K2408" s="42" t="s">
        <v>4613</v>
      </c>
      <c r="L2408" s="39" t="s">
        <v>2988</v>
      </c>
      <c r="M2408" s="42" t="s">
        <v>2801</v>
      </c>
      <c r="N2408" s="42" t="s">
        <v>1933</v>
      </c>
      <c r="O2408" s="39" t="s">
        <v>1929</v>
      </c>
    </row>
    <row r="2409" spans="1:15" ht="31.5">
      <c r="A2409" s="43">
        <v>615</v>
      </c>
      <c r="B2409" s="44" t="s">
        <v>3083</v>
      </c>
      <c r="C2409" s="55" t="s">
        <v>3099</v>
      </c>
      <c r="D2409" s="52" t="s">
        <v>3084</v>
      </c>
      <c r="E2409" s="46" t="s">
        <v>5539</v>
      </c>
      <c r="F2409" s="47" t="s">
        <v>3093</v>
      </c>
      <c r="G2409" s="43" t="s">
        <v>3100</v>
      </c>
      <c r="H2409" s="43">
        <v>1</v>
      </c>
      <c r="I2409" s="49">
        <v>6.8</v>
      </c>
      <c r="J2409" s="68">
        <v>0.1</v>
      </c>
      <c r="K2409" s="58">
        <f>SUM(I2409*100)/110</f>
        <v>6.181818181818182</v>
      </c>
      <c r="L2409" s="69">
        <v>0.5</v>
      </c>
      <c r="M2409" s="49">
        <f>SUM(K2409-(K2409*L2409))</f>
        <v>3.090909090909091</v>
      </c>
      <c r="N2409" s="51">
        <f>(M2409/H2409)</f>
        <v>3.090909090909091</v>
      </c>
      <c r="O2409" s="50" t="s">
        <v>1773</v>
      </c>
    </row>
    <row r="2410" spans="1:15" ht="15.75">
      <c r="A2410" s="43">
        <v>876</v>
      </c>
      <c r="B2410" s="44" t="s">
        <v>2694</v>
      </c>
      <c r="C2410" s="45" t="s">
        <v>3101</v>
      </c>
      <c r="D2410" s="46" t="s">
        <v>2695</v>
      </c>
      <c r="E2410" s="46" t="s">
        <v>4435</v>
      </c>
      <c r="F2410" s="47" t="s">
        <v>3093</v>
      </c>
      <c r="G2410" s="43" t="s">
        <v>3102</v>
      </c>
      <c r="H2410" s="43">
        <v>10</v>
      </c>
      <c r="I2410" s="49">
        <v>26.75</v>
      </c>
      <c r="J2410" s="68">
        <v>0.1</v>
      </c>
      <c r="K2410" s="49">
        <f>SUM(I2410*100)/110</f>
        <v>24.318181818181817</v>
      </c>
      <c r="L2410" s="69">
        <v>0.5</v>
      </c>
      <c r="M2410" s="49">
        <f>SUM(K2410-(K2410*L2410))</f>
        <v>12.159090909090908</v>
      </c>
      <c r="N2410" s="51">
        <f>(M2410/H2410)</f>
        <v>1.2159090909090908</v>
      </c>
      <c r="O2410" s="50" t="s">
        <v>4472</v>
      </c>
    </row>
    <row r="2411" spans="1:15" ht="15.75">
      <c r="A2411" s="43">
        <v>6</v>
      </c>
      <c r="B2411" s="44" t="s">
        <v>2197</v>
      </c>
      <c r="C2411" s="55" t="s">
        <v>4275</v>
      </c>
      <c r="D2411" s="46" t="s">
        <v>2198</v>
      </c>
      <c r="E2411" s="46" t="s">
        <v>2199</v>
      </c>
      <c r="F2411" s="47" t="s">
        <v>3093</v>
      </c>
      <c r="G2411" s="43" t="s">
        <v>3094</v>
      </c>
      <c r="H2411" s="43">
        <v>30</v>
      </c>
      <c r="I2411" s="49">
        <v>12</v>
      </c>
      <c r="J2411" s="68">
        <v>0.1</v>
      </c>
      <c r="K2411" s="49">
        <f>SUM(I2411*100)/110</f>
        <v>10.909090909090908</v>
      </c>
      <c r="L2411" s="69">
        <v>0.55</v>
      </c>
      <c r="M2411" s="49">
        <f>SUM(K2411-(K2411*L2411))</f>
        <v>4.909090909090908</v>
      </c>
      <c r="N2411" s="51">
        <f>(M2411/H2411)</f>
        <v>0.1636363636363636</v>
      </c>
      <c r="O2411" s="50" t="s">
        <v>1773</v>
      </c>
    </row>
    <row r="2412" spans="1:15" ht="15.75">
      <c r="A2412" s="43">
        <v>8</v>
      </c>
      <c r="B2412" s="44" t="s">
        <v>5440</v>
      </c>
      <c r="C2412" s="124" t="s">
        <v>3095</v>
      </c>
      <c r="D2412" s="46" t="s">
        <v>2198</v>
      </c>
      <c r="E2412" s="46" t="s">
        <v>2982</v>
      </c>
      <c r="F2412" s="47" t="s">
        <v>3093</v>
      </c>
      <c r="G2412" s="43" t="s">
        <v>3096</v>
      </c>
      <c r="H2412" s="43">
        <v>5</v>
      </c>
      <c r="I2412" s="49">
        <v>5.01</v>
      </c>
      <c r="J2412" s="68">
        <v>0.1</v>
      </c>
      <c r="K2412" s="49">
        <f>SUM(I2412*100)/110</f>
        <v>4.554545454545455</v>
      </c>
      <c r="L2412" s="69">
        <v>0.6001</v>
      </c>
      <c r="M2412" s="49">
        <f>SUM(K2412-(K2412*L2412))</f>
        <v>1.8213627272727275</v>
      </c>
      <c r="N2412" s="51">
        <f>(M2412/H2412)</f>
        <v>0.3642725454545455</v>
      </c>
      <c r="O2412" s="50" t="s">
        <v>1773</v>
      </c>
    </row>
    <row r="2413" spans="1:15" ht="15.75">
      <c r="A2413" s="43">
        <v>558</v>
      </c>
      <c r="B2413" s="44" t="s">
        <v>3983</v>
      </c>
      <c r="C2413" s="55" t="s">
        <v>3097</v>
      </c>
      <c r="D2413" s="46" t="s">
        <v>3984</v>
      </c>
      <c r="E2413" s="46" t="s">
        <v>3985</v>
      </c>
      <c r="F2413" s="46" t="s">
        <v>3093</v>
      </c>
      <c r="G2413" s="47" t="s">
        <v>3098</v>
      </c>
      <c r="H2413" s="48">
        <v>2</v>
      </c>
      <c r="I2413" s="49">
        <v>14.31</v>
      </c>
      <c r="J2413" s="68">
        <v>0.1</v>
      </c>
      <c r="K2413" s="49">
        <f>SUM(I2413*100)/110</f>
        <v>13.00909090909091</v>
      </c>
      <c r="L2413" s="69">
        <v>0.5</v>
      </c>
      <c r="M2413" s="56">
        <f>SUM(K2413-(K2413*L2413))</f>
        <v>6.504545454545455</v>
      </c>
      <c r="N2413" s="51">
        <v>3.2522</v>
      </c>
      <c r="O2413" s="50" t="s">
        <v>4472</v>
      </c>
    </row>
  </sheetData>
  <sheetProtection/>
  <mergeCells count="308">
    <mergeCell ref="A2407:D2407"/>
    <mergeCell ref="A2328:D2328"/>
    <mergeCell ref="A2405:O2405"/>
    <mergeCell ref="A2354:D2354"/>
    <mergeCell ref="A2365:D2365"/>
    <mergeCell ref="A2374:D2374"/>
    <mergeCell ref="A2381:D2381"/>
    <mergeCell ref="A1953:O1953"/>
    <mergeCell ref="A1956:D1956"/>
    <mergeCell ref="E698:I698"/>
    <mergeCell ref="A2340:D2340"/>
    <mergeCell ref="A2363:O2363"/>
    <mergeCell ref="A2351:O2351"/>
    <mergeCell ref="A2293:O2293"/>
    <mergeCell ref="A2308:D2308"/>
    <mergeCell ref="A2318:D2318"/>
    <mergeCell ref="A2347:D2347"/>
    <mergeCell ref="A2337:O2337"/>
    <mergeCell ref="A2299:O2299"/>
    <mergeCell ref="A2301:D2301"/>
    <mergeCell ref="A2274:O2274"/>
    <mergeCell ref="A2306:O2306"/>
    <mergeCell ref="A2249:O2249"/>
    <mergeCell ref="A2217:D2217"/>
    <mergeCell ref="A2295:D2295"/>
    <mergeCell ref="A2240:O2240"/>
    <mergeCell ref="A2261:D2261"/>
    <mergeCell ref="A2277:D2277"/>
    <mergeCell ref="A2123:D2123"/>
    <mergeCell ref="A2176:D2176"/>
    <mergeCell ref="A2105:O2105"/>
    <mergeCell ref="A2081:O2081"/>
    <mergeCell ref="A2121:O2121"/>
    <mergeCell ref="A1002:O1002"/>
    <mergeCell ref="A2052:D2052"/>
    <mergeCell ref="A2062:D2062"/>
    <mergeCell ref="A1710:O1710"/>
    <mergeCell ref="A2065:O2065"/>
    <mergeCell ref="A2158:O2158"/>
    <mergeCell ref="A2186:D2186"/>
    <mergeCell ref="A2166:D2166"/>
    <mergeCell ref="A2164:O2164"/>
    <mergeCell ref="A2174:O2174"/>
    <mergeCell ref="A2211:D2211"/>
    <mergeCell ref="A1942:D1942"/>
    <mergeCell ref="A2196:O2196"/>
    <mergeCell ref="A2198:D2198"/>
    <mergeCell ref="A2160:D2160"/>
    <mergeCell ref="A2192:D2192"/>
    <mergeCell ref="A2067:D2067"/>
    <mergeCell ref="A2076:D2076"/>
    <mergeCell ref="A2116:D2116"/>
    <mergeCell ref="A2184:O2184"/>
    <mergeCell ref="A2259:O2259"/>
    <mergeCell ref="A2223:D2223"/>
    <mergeCell ref="A2231:D2231"/>
    <mergeCell ref="A2242:D2242"/>
    <mergeCell ref="A2215:O2215"/>
    <mergeCell ref="A2229:O2229"/>
    <mergeCell ref="A2190:O2190"/>
    <mergeCell ref="A2252:D2252"/>
    <mergeCell ref="A2221:O2221"/>
    <mergeCell ref="A2398:D2398"/>
    <mergeCell ref="A2282:O2282"/>
    <mergeCell ref="A2326:O2326"/>
    <mergeCell ref="A2316:O2316"/>
    <mergeCell ref="A2344:O2344"/>
    <mergeCell ref="A2396:O2396"/>
    <mergeCell ref="A2284:D2284"/>
    <mergeCell ref="A2379:O2379"/>
    <mergeCell ref="A2397:O2397"/>
    <mergeCell ref="A2372:O2372"/>
    <mergeCell ref="A2209:O2209"/>
    <mergeCell ref="A2083:D2083"/>
    <mergeCell ref="A2132:D2132"/>
    <mergeCell ref="H2141:J2141"/>
    <mergeCell ref="D2103:E2103"/>
    <mergeCell ref="A2136:O2136"/>
    <mergeCell ref="A2180:O2180"/>
    <mergeCell ref="A2107:D2107"/>
    <mergeCell ref="H2151:J2151"/>
    <mergeCell ref="A2114:O2114"/>
    <mergeCell ref="A113:O113"/>
    <mergeCell ref="A154:O154"/>
    <mergeCell ref="A2139:D2139"/>
    <mergeCell ref="A2074:O2074"/>
    <mergeCell ref="A1962:D1962"/>
    <mergeCell ref="A1673:O1673"/>
    <mergeCell ref="A1844:D1844"/>
    <mergeCell ref="A1907:O1907"/>
    <mergeCell ref="A1916:D1916"/>
    <mergeCell ref="H1897:O1897"/>
    <mergeCell ref="A268:O268"/>
    <mergeCell ref="A275:O275"/>
    <mergeCell ref="A66:O66"/>
    <mergeCell ref="A190:O190"/>
    <mergeCell ref="A78:O78"/>
    <mergeCell ref="A89:O89"/>
    <mergeCell ref="A96:O96"/>
    <mergeCell ref="A173:O173"/>
    <mergeCell ref="A119:O119"/>
    <mergeCell ref="A104:O104"/>
    <mergeCell ref="A304:O304"/>
    <mergeCell ref="A375:O375"/>
    <mergeCell ref="A240:O240"/>
    <mergeCell ref="A201:O201"/>
    <mergeCell ref="A223:O223"/>
    <mergeCell ref="A246:O246"/>
    <mergeCell ref="A253:O253"/>
    <mergeCell ref="A343:O343"/>
    <mergeCell ref="A316:O316"/>
    <mergeCell ref="A262:O262"/>
    <mergeCell ref="A166:O166"/>
    <mergeCell ref="A195:O195"/>
    <mergeCell ref="A191:O191"/>
    <mergeCell ref="A192:E192"/>
    <mergeCell ref="A456:O456"/>
    <mergeCell ref="A563:O563"/>
    <mergeCell ref="A570:O570"/>
    <mergeCell ref="A754:O754"/>
    <mergeCell ref="A703:O703"/>
    <mergeCell ref="A498:O498"/>
    <mergeCell ref="A480:O480"/>
    <mergeCell ref="A541:O541"/>
    <mergeCell ref="A732:O732"/>
    <mergeCell ref="A748:O748"/>
    <mergeCell ref="A641:O641"/>
    <mergeCell ref="A711:O711"/>
    <mergeCell ref="A650:O650"/>
    <mergeCell ref="A474:O474"/>
    <mergeCell ref="A557:O557"/>
    <mergeCell ref="A595:O595"/>
    <mergeCell ref="A533:O533"/>
    <mergeCell ref="A633:O633"/>
    <mergeCell ref="A683:O683"/>
    <mergeCell ref="A486:O486"/>
    <mergeCell ref="A504:O504"/>
    <mergeCell ref="A625:O625"/>
    <mergeCell ref="A607:O607"/>
    <mergeCell ref="A912:O912"/>
    <mergeCell ref="A850:O850"/>
    <mergeCell ref="A658:O658"/>
    <mergeCell ref="A776:O776"/>
    <mergeCell ref="A770:O770"/>
    <mergeCell ref="A740:O740"/>
    <mergeCell ref="A725:O725"/>
    <mergeCell ref="A803:O803"/>
    <mergeCell ref="A813:O813"/>
    <mergeCell ref="A926:O926"/>
    <mergeCell ref="A1113:O1113"/>
    <mergeCell ref="A819:O819"/>
    <mergeCell ref="A898:O898"/>
    <mergeCell ref="A904:O904"/>
    <mergeCell ref="A865:O865"/>
    <mergeCell ref="A872:O872"/>
    <mergeCell ref="A857:O857"/>
    <mergeCell ref="A1027:O1027"/>
    <mergeCell ref="A956:O956"/>
    <mergeCell ref="A836:O836"/>
    <mergeCell ref="A1377:O1377"/>
    <mergeCell ref="A1276:D1276"/>
    <mergeCell ref="A1175:O1175"/>
    <mergeCell ref="A1182:O1182"/>
    <mergeCell ref="A1193:O1193"/>
    <mergeCell ref="A880:O880"/>
    <mergeCell ref="A887:O887"/>
    <mergeCell ref="A1033:O1033"/>
    <mergeCell ref="A1090:O1090"/>
    <mergeCell ref="A1095:O1095"/>
    <mergeCell ref="A1133:O1133"/>
    <mergeCell ref="A1122:O1122"/>
    <mergeCell ref="G1081:N1081"/>
    <mergeCell ref="A1100:O1100"/>
    <mergeCell ref="A1200:O1200"/>
    <mergeCell ref="A1115:D1115"/>
    <mergeCell ref="A1153:O1153"/>
    <mergeCell ref="A1136:D1136"/>
    <mergeCell ref="A1170:D1170"/>
    <mergeCell ref="A1362:O1362"/>
    <mergeCell ref="A1221:D1221"/>
    <mergeCell ref="A1228:D1228"/>
    <mergeCell ref="A1219:O1219"/>
    <mergeCell ref="A1178:D1178"/>
    <mergeCell ref="A1255:O1255"/>
    <mergeCell ref="A1271:D1271"/>
    <mergeCell ref="A1251:D1251"/>
    <mergeCell ref="A1400:O1400"/>
    <mergeCell ref="A1258:D1258"/>
    <mergeCell ref="A1195:D1195"/>
    <mergeCell ref="A1225:O1225"/>
    <mergeCell ref="A1022:O1022"/>
    <mergeCell ref="A1214:D1214"/>
    <mergeCell ref="A1426:O1426"/>
    <mergeCell ref="A1156:D1156"/>
    <mergeCell ref="A1386:D1386"/>
    <mergeCell ref="A1390:O1390"/>
    <mergeCell ref="A1212:O1212"/>
    <mergeCell ref="A1202:D1202"/>
    <mergeCell ref="A1208:D1208"/>
    <mergeCell ref="A1206:O1206"/>
    <mergeCell ref="A349:O349"/>
    <mergeCell ref="A937:O937"/>
    <mergeCell ref="A947:O947"/>
    <mergeCell ref="A1015:O1015"/>
    <mergeCell ref="A435:O435"/>
    <mergeCell ref="A996:O996"/>
    <mergeCell ref="A785:O785"/>
    <mergeCell ref="A843:O843"/>
    <mergeCell ref="A933:O933"/>
    <mergeCell ref="A1009:O1009"/>
    <mergeCell ref="A1124:D1124"/>
    <mergeCell ref="A1692:O1692"/>
    <mergeCell ref="A1590:O1590"/>
    <mergeCell ref="A1664:O1664"/>
    <mergeCell ref="A1656:O1656"/>
    <mergeCell ref="A1168:O1168"/>
    <mergeCell ref="A1379:D1379"/>
    <mergeCell ref="A1269:O1269"/>
    <mergeCell ref="A1185:D1185"/>
    <mergeCell ref="A1476:O1476"/>
    <mergeCell ref="A2060:O2060"/>
    <mergeCell ref="A1351:O1351"/>
    <mergeCell ref="A1383:O1383"/>
    <mergeCell ref="A1353:G1353"/>
    <mergeCell ref="A1859:D1859"/>
    <mergeCell ref="A1420:O1420"/>
    <mergeCell ref="A1444:O1444"/>
    <mergeCell ref="A1460:O1460"/>
    <mergeCell ref="A1833:O1833"/>
    <mergeCell ref="A1935:D1935"/>
    <mergeCell ref="A160:O160"/>
    <mergeCell ref="A52:O52"/>
    <mergeCell ref="A1828:O1828"/>
    <mergeCell ref="A1835:D1835"/>
    <mergeCell ref="A1249:O1249"/>
    <mergeCell ref="A1701:O1701"/>
    <mergeCell ref="A1718:D1718"/>
    <mergeCell ref="A1716:O1716"/>
    <mergeCell ref="A1499:O1499"/>
    <mergeCell ref="A1274:O1274"/>
    <mergeCell ref="A4:D4"/>
    <mergeCell ref="A55:D55"/>
    <mergeCell ref="A80:D80"/>
    <mergeCell ref="A91:D91"/>
    <mergeCell ref="I1983:O1983"/>
    <mergeCell ref="A1909:D1909"/>
    <mergeCell ref="A1536:O1536"/>
    <mergeCell ref="A1596:O1596"/>
    <mergeCell ref="A1602:O1602"/>
    <mergeCell ref="A1939:O1939"/>
    <mergeCell ref="A1851:O1851"/>
    <mergeCell ref="A1818:D1818"/>
    <mergeCell ref="A1542:O1542"/>
    <mergeCell ref="A1960:O1960"/>
    <mergeCell ref="A1925:D1925"/>
    <mergeCell ref="A1923:O1923"/>
    <mergeCell ref="A1649:O1649"/>
    <mergeCell ref="A137:O137"/>
    <mergeCell ref="A1339:D1339"/>
    <mergeCell ref="A1914:O1914"/>
    <mergeCell ref="A174:G174"/>
    <mergeCell ref="A175:D175"/>
    <mergeCell ref="A172:O172"/>
    <mergeCell ref="A143:O143"/>
    <mergeCell ref="A1841:O1841"/>
    <mergeCell ref="A1816:O1816"/>
    <mergeCell ref="A1393:D1393"/>
    <mergeCell ref="A1449:O1449"/>
    <mergeCell ref="A1580:O1580"/>
    <mergeCell ref="A1558:O1558"/>
    <mergeCell ref="A2130:O2130"/>
    <mergeCell ref="A2050:O2050"/>
    <mergeCell ref="A1369:O1369"/>
    <mergeCell ref="A1337:O1337"/>
    <mergeCell ref="A1684:O1684"/>
    <mergeCell ref="A1933:O1933"/>
    <mergeCell ref="A1505:O1505"/>
    <mergeCell ref="A1830:D1830"/>
    <mergeCell ref="A1483:O1483"/>
    <mergeCell ref="A1857:O1857"/>
    <mergeCell ref="A1435:O1435"/>
    <mergeCell ref="A1454:O1454"/>
    <mergeCell ref="A1283:D1283"/>
    <mergeCell ref="A1326:D1326"/>
    <mergeCell ref="A1331:O1331"/>
    <mergeCell ref="A1333:D1333"/>
    <mergeCell ref="A1364:D1364"/>
    <mergeCell ref="A1372:D1372"/>
    <mergeCell ref="A1574:O1574"/>
    <mergeCell ref="A1568:O1568"/>
    <mergeCell ref="A1466:O1466"/>
    <mergeCell ref="A1512:O1512"/>
    <mergeCell ref="A1548:O1548"/>
    <mergeCell ref="A1529:O1529"/>
    <mergeCell ref="A1324:O1324"/>
    <mergeCell ref="A1402:D1402"/>
    <mergeCell ref="A1422:D1422"/>
    <mergeCell ref="A1428:D1428"/>
    <mergeCell ref="A1280:O1280"/>
    <mergeCell ref="A1:O1"/>
    <mergeCell ref="A698:C698"/>
    <mergeCell ref="D31:N31"/>
    <mergeCell ref="A1194:O1194"/>
    <mergeCell ref="G1077:N1077"/>
    <mergeCell ref="A1106:O1106"/>
    <mergeCell ref="D808:E808"/>
    <mergeCell ref="D811:E811"/>
    <mergeCell ref="A59:O59"/>
  </mergeCells>
  <printOptions horizontalCentered="1"/>
  <pageMargins left="0.31496062992125984" right="0.31496062992125984" top="0.7874015748031497" bottom="0.5118110236220472" header="0.3937007874015748" footer="0.3937007874015748"/>
  <pageSetup horizontalDpi="600" verticalDpi="600" orientation="landscape" paperSize="9" scale="50" r:id="rId1"/>
  <headerFooter alignWithMargins="0">
    <oddHeader>&amp;L&amp;12aggiudicazione farmaci 2005 e aggiornamenti - reiterazione al 01.02.10&amp;C&amp;16ALLEGATO B per il Fornitore</oddHeader>
    <oddFooter>&amp;CPagina &amp;P</oddFooter>
  </headerFooter>
  <rowBreaks count="125" manualBreakCount="125">
    <brk id="77" max="14" man="1"/>
    <brk id="88" max="14" man="1"/>
    <brk id="95" max="14" man="1"/>
    <brk id="103" max="14" man="1"/>
    <brk id="118" max="14" man="1"/>
    <brk id="142" max="14" man="1"/>
    <brk id="159" max="14" man="1"/>
    <brk id="165" max="14" man="1"/>
    <brk id="171" max="14" man="1"/>
    <brk id="200" max="14" man="1"/>
    <brk id="245" max="14" man="1"/>
    <brk id="252" max="14" man="1"/>
    <brk id="274" max="14" man="1"/>
    <brk id="315" max="14" man="1"/>
    <brk id="348" max="14" man="1"/>
    <brk id="374" max="14" man="1"/>
    <brk id="434" max="14" man="1"/>
    <brk id="455" max="14" man="1"/>
    <brk id="485" max="14" man="1"/>
    <brk id="497" max="14" man="1"/>
    <brk id="503" max="14" man="1"/>
    <brk id="540" max="14" man="1"/>
    <brk id="569" max="14" man="1"/>
    <brk id="606" max="14" man="1"/>
    <brk id="640" max="14" man="1"/>
    <brk id="649" max="14" man="1"/>
    <brk id="657" max="14" man="1"/>
    <brk id="682" max="14" man="1"/>
    <brk id="702" max="14" man="1"/>
    <brk id="710" max="14" man="1"/>
    <brk id="724" max="14" man="1"/>
    <brk id="731" max="14" man="1"/>
    <brk id="739" max="14" man="1"/>
    <brk id="753" max="14" man="1"/>
    <brk id="775" max="14" man="1"/>
    <brk id="784" max="14" man="1"/>
    <brk id="818" max="14" man="1"/>
    <brk id="835" max="14" man="1"/>
    <brk id="842" max="14" man="1"/>
    <brk id="856" max="14" man="1"/>
    <brk id="871" max="14" man="1"/>
    <brk id="886" max="14" man="1"/>
    <brk id="911" max="14" man="1"/>
    <brk id="932" max="14" man="1"/>
    <brk id="955" max="14" man="1"/>
    <brk id="1001" max="14" man="1"/>
    <brk id="1008" max="14" man="1"/>
    <brk id="1014" max="14" man="1"/>
    <brk id="1021" max="14" man="1"/>
    <brk id="1032" max="14" man="1"/>
    <brk id="1105" max="14" man="1"/>
    <brk id="1112" max="14" man="1"/>
    <brk id="1121" max="14" man="1"/>
    <brk id="1132" max="14" man="1"/>
    <brk id="1152" max="14" man="1"/>
    <brk id="1167" max="14" man="1"/>
    <brk id="1174" max="14" man="1"/>
    <brk id="1181" max="14" man="1"/>
    <brk id="1199" max="14" man="1"/>
    <brk id="1211" max="14" man="1"/>
    <brk id="1218" max="14" man="1"/>
    <brk id="1224" max="14" man="1"/>
    <brk id="1248" max="14" man="1"/>
    <brk id="1254" max="14" man="1"/>
    <brk id="1279" max="14" man="1"/>
    <brk id="1336" max="14" man="1"/>
    <brk id="1350" max="14" man="1"/>
    <brk id="1361" max="14" man="1"/>
    <brk id="1368" max="14" man="1"/>
    <brk id="1376" max="14" man="1"/>
    <brk id="1382" max="14" man="1"/>
    <brk id="1389" max="14" man="1"/>
    <brk id="1399" max="14" man="1"/>
    <brk id="1425" max="14" man="1"/>
    <brk id="1434" max="14" man="1"/>
    <brk id="1459" max="14" man="1"/>
    <brk id="1465" max="14" man="1"/>
    <brk id="1482" max="14" man="1"/>
    <brk id="1498" max="14" man="1"/>
    <brk id="1504" max="14" man="1"/>
    <brk id="1528" max="14" man="1"/>
    <brk id="1535" max="14" man="1"/>
    <brk id="1557" max="14" man="1"/>
    <brk id="1573" max="14" man="1"/>
    <brk id="1579" max="14" man="1"/>
    <brk id="1589" max="14" man="1"/>
    <brk id="1601" max="14" man="1"/>
    <brk id="1663" max="14" man="1"/>
    <brk id="1672" max="14" man="1"/>
    <brk id="1700" max="14" man="1"/>
    <brk id="1709" max="14" man="1"/>
    <brk id="1715" max="14" man="1"/>
    <brk id="1840" max="14" man="1"/>
    <brk id="1850" max="14" man="1"/>
    <brk id="1856" max="14" man="1"/>
    <brk id="1922" max="14" man="1"/>
    <brk id="1932" max="14" man="1"/>
    <brk id="1938" max="14" man="1"/>
    <brk id="1959" max="14" man="1"/>
    <brk id="2073" max="14" man="1"/>
    <brk id="2080" max="14" man="1"/>
    <brk id="2113" max="14" man="1"/>
    <brk id="2120" max="14" man="1"/>
    <brk id="2135" max="14" man="1"/>
    <brk id="2163" max="14" man="1"/>
    <brk id="2179" max="14" man="1"/>
    <brk id="2189" max="14" man="1"/>
    <brk id="2195" max="14" man="1"/>
    <brk id="2208" max="14" man="1"/>
    <brk id="2220" max="14" man="1"/>
    <brk id="2228" max="14" man="1"/>
    <brk id="2239" max="14" man="1"/>
    <brk id="2248" max="14" man="1"/>
    <brk id="2281" max="14" man="1"/>
    <brk id="2292" max="14" man="1"/>
    <brk id="2298" max="14" man="1"/>
    <brk id="2305" max="14" man="1"/>
    <brk id="2315" max="14" man="1"/>
    <brk id="2325" max="14" man="1"/>
    <brk id="2336" max="14" man="1"/>
    <brk id="2350" max="14" man="1"/>
    <brk id="2362" max="14" man="1"/>
    <brk id="2371" max="14" man="1"/>
    <brk id="2378" max="14" man="1"/>
    <brk id="240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ASL n.7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ASL7</dc:creator>
  <cp:keywords/>
  <dc:description/>
  <cp:lastModifiedBy>ASL7</cp:lastModifiedBy>
  <cp:lastPrinted>2009-08-03T07:36:42Z</cp:lastPrinted>
  <dcterms:created xsi:type="dcterms:W3CDTF">2003-10-15T12:44:05Z</dcterms:created>
  <dcterms:modified xsi:type="dcterms:W3CDTF">2009-08-03T10:39:10Z</dcterms:modified>
  <cp:category/>
  <cp:version/>
  <cp:contentType/>
  <cp:contentStatus/>
</cp:coreProperties>
</file>