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prezz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<sst xmlns="http://schemas.openxmlformats.org/spreadsheetml/2006/main" count="30" uniqueCount="30">
  <si>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Consumabile x n°700 interventi annui con Service di Facoemulsificatore</t>
  </si>
  <si>
    <t>Q.tà</t>
  </si>
  <si>
    <t>codici</t>
  </si>
  <si>
    <t>30RTS</t>
  </si>
  <si>
    <t>prezzo unitario</t>
  </si>
  <si>
    <t xml:space="preserve">costo a intervento </t>
  </si>
  <si>
    <t>parziale IVA esclusa</t>
  </si>
  <si>
    <t>IVA 20%</t>
  </si>
  <si>
    <t>parziale IVA compresa</t>
  </si>
  <si>
    <t>totale fornitura triennale</t>
  </si>
  <si>
    <t>pak infiniti FMS faco</t>
  </si>
  <si>
    <t>pak Aqualase completo</t>
  </si>
  <si>
    <t>punte3,2</t>
  </si>
  <si>
    <t>punte2,75</t>
  </si>
  <si>
    <t>punte 2,2</t>
  </si>
  <si>
    <t>sleeve x punte 3,2</t>
  </si>
  <si>
    <t>sleeve x punte 2,75</t>
  </si>
  <si>
    <t>sleeve x punte 2,2</t>
  </si>
  <si>
    <t>cavo</t>
  </si>
  <si>
    <t>pinza</t>
  </si>
  <si>
    <t>manipoli Ozil</t>
  </si>
  <si>
    <t>manipolo Aqualase</t>
  </si>
  <si>
    <t>chiave</t>
  </si>
  <si>
    <t xml:space="preserve">Facoemulsificatore ALCON Infinity Vision System  - con 2 pedali - telecom.a infrarossi, cappa telo protettivo - </t>
  </si>
  <si>
    <t>Ditta ABMED s.a.s.</t>
  </si>
  <si>
    <t>Via Legnano, 72 - 09134 - Cagliari</t>
  </si>
  <si>
    <t>telf. 070 524022 - fax 500011</t>
  </si>
  <si>
    <t>P.I. 02077670921</t>
  </si>
  <si>
    <t>SERVICE TRIENNALE</t>
  </si>
  <si>
    <t>totale fornitura annuale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</si>
</sst>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[$€-2]\ * #,##0.000_-;\-[$€-2]\ * #,##0.000_-;_-[$€-2]\ * &quot;-&quot;??_-"/>
    <numFmt numFmtId="171" formatCode="_-[$€-2]\ * #,##0.000_-;\-[$€-2]\ * #,##0.000_-;_-[$€-2]\ * &quot;-&quot;???_-;_-@_-"/>
    <numFmt numFmtId="172" formatCode="[$€-2]\ #,##0.00;[Red]\-[$€-2]\ #,##0.00"/>
    <numFmt numFmtId="173" formatCode="&quot;€&quot;\ #,##0.00"/>
    <numFmt numFmtId="174" formatCode="#,##0.000_ ;\-#,##0.00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0" fontId="4" fillId="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3" borderId="1" xfId="0" applyNumberFormat="1" applyFont="1" applyFill="1" applyBorder="1" applyAlignment="1">
      <alignment horizontal="center" vertical="center"/>
    </xf>
    <xf numFmtId="8" fontId="4" fillId="0" borderId="0" xfId="0" applyNumberFormat="1" applyFont="1" applyBorder="1" applyAlignment="1">
      <alignment vertical="center"/>
    </xf>
    <xf numFmtId="8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3" fontId="6" fillId="0" borderId="0" xfId="0" applyNumberFormat="1" applyFont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0" xfId="0" applyFont="1" applyFill="1" applyBorder="1" applyAlignment="1">
      <alignment vertical="center" wrapText="1"/>
    </xf>
    <xf numFmtId="170" fontId="4" fillId="0" borderId="0" xfId="17" applyNumberFormat="1" applyFont="1" applyFill="1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/>
    </xf>
    <xf numFmtId="2" fontId="4" fillId="0" borderId="0" xfId="17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/>
    </xf>
    <xf numFmtId="170" fontId="4" fillId="0" borderId="0" xfId="17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C13">
      <selection activeCell="A1" sqref="A1:G16384"/>
    </sheetView>
  </sheetViews>
  <sheetFormatPr defaultColWidth="9.140625" defaultRowHeight="12.75"/>
  <cols>
    <col min="1" max="1" width="41.28125" style="4" customWidth="1"/>
    <col min="2" max="2" width="15.7109375" style="9" customWidth="1"/>
    <col min="3" max="3" width="15.140625" style="9" customWidth="1"/>
    <col min="4" max="4" width="16.421875" style="9" customWidth="1"/>
    <col min="5" max="5" width="17.7109375" style="9" customWidth="1"/>
    <col min="6" max="6" width="13.7109375" style="4" customWidth="1"/>
    <col min="7" max="7" width="16.7109375" style="4" customWidth="1"/>
    <col min="8" max="8" width="9.140625" style="24" customWidth="1"/>
    <col min="9" max="9" width="9.140625" style="1" customWidth="1"/>
  </cols>
  <sheetData>
    <row r="1" spans="1:7" ht="35.25" customHeight="1">
      <c r="A1" s="21" t="s">
        <v>24</v>
      </c>
      <c r="B1" s="21" t="s">
        <v>2</v>
      </c>
      <c r="C1" s="21" t="s">
        <v>1</v>
      </c>
      <c r="D1" s="21" t="s">
        <v>4</v>
      </c>
      <c r="E1" s="21" t="s">
        <v>6</v>
      </c>
      <c r="F1" s="21" t="s">
        <v>7</v>
      </c>
      <c r="G1" s="21" t="s">
        <v>8</v>
      </c>
    </row>
    <row r="2" spans="1:2" ht="17.25" customHeight="1">
      <c r="A2" s="9" t="s">
        <v>25</v>
      </c>
      <c r="B2" s="30"/>
    </row>
    <row r="3" spans="1:2" ht="15.75" customHeight="1">
      <c r="A3" s="9" t="s">
        <v>26</v>
      </c>
      <c r="B3" s="30"/>
    </row>
    <row r="4" spans="1:2" ht="18" customHeight="1">
      <c r="A4" s="9" t="s">
        <v>27</v>
      </c>
      <c r="B4" s="30"/>
    </row>
    <row r="5" spans="1:9" s="3" customFormat="1" ht="42.75" customHeight="1">
      <c r="A5" s="29" t="s">
        <v>23</v>
      </c>
      <c r="B5" s="9">
        <v>8065750833</v>
      </c>
      <c r="C5" s="9">
        <v>1</v>
      </c>
      <c r="D5" s="40" t="s">
        <v>28</v>
      </c>
      <c r="E5" s="40"/>
      <c r="F5" s="40"/>
      <c r="G5" s="40"/>
      <c r="H5" s="25"/>
      <c r="I5" s="2"/>
    </row>
    <row r="6" spans="1:9" s="3" customFormat="1" ht="30.75" customHeight="1">
      <c r="A6" s="9" t="s">
        <v>20</v>
      </c>
      <c r="B6" s="9">
        <v>8065750469</v>
      </c>
      <c r="C6" s="9">
        <v>5</v>
      </c>
      <c r="D6" s="40"/>
      <c r="E6" s="40"/>
      <c r="F6" s="40"/>
      <c r="G6" s="40"/>
      <c r="H6" s="25"/>
      <c r="I6" s="2"/>
    </row>
    <row r="7" spans="1:9" s="3" customFormat="1" ht="27" customHeight="1">
      <c r="A7" s="9" t="s">
        <v>21</v>
      </c>
      <c r="B7" s="9">
        <v>8065750193</v>
      </c>
      <c r="C7" s="9">
        <v>1</v>
      </c>
      <c r="D7" s="40"/>
      <c r="E7" s="40"/>
      <c r="F7" s="40"/>
      <c r="G7" s="40"/>
      <c r="H7" s="25"/>
      <c r="I7" s="2"/>
    </row>
    <row r="8" spans="1:9" s="3" customFormat="1" ht="30.75" customHeight="1">
      <c r="A8" s="9" t="s">
        <v>22</v>
      </c>
      <c r="B8" s="9">
        <v>806548749</v>
      </c>
      <c r="C8" s="9">
        <v>8</v>
      </c>
      <c r="D8" s="40"/>
      <c r="E8" s="40"/>
      <c r="F8" s="40"/>
      <c r="G8" s="40"/>
      <c r="H8" s="25"/>
      <c r="I8" s="2"/>
    </row>
    <row r="9" spans="1:9" s="12" customFormat="1" ht="30" customHeight="1">
      <c r="A9" s="34" t="s">
        <v>0</v>
      </c>
      <c r="B9" s="31"/>
      <c r="C9" s="31"/>
      <c r="D9" s="31"/>
      <c r="E9" s="31"/>
      <c r="F9" s="31"/>
      <c r="G9" s="31"/>
      <c r="H9" s="32"/>
      <c r="I9" s="33"/>
    </row>
    <row r="10" spans="1:9" s="3" customFormat="1" ht="15.75" customHeight="1">
      <c r="A10" s="5" t="s">
        <v>10</v>
      </c>
      <c r="B10" s="7">
        <v>8065741080</v>
      </c>
      <c r="C10" s="7">
        <v>660</v>
      </c>
      <c r="D10" s="35">
        <v>95</v>
      </c>
      <c r="E10" s="35">
        <f>SUM($C$10*D10)</f>
        <v>62700</v>
      </c>
      <c r="F10" s="10">
        <f aca="true" t="shared" si="0" ref="F10:F19">SUM(E10*20/100)</f>
        <v>12540</v>
      </c>
      <c r="G10" s="35">
        <f>SUM(E10:F10)</f>
        <v>75240</v>
      </c>
      <c r="H10" s="25"/>
      <c r="I10" s="2"/>
    </row>
    <row r="11" spans="1:9" s="3" customFormat="1" ht="16.5" customHeight="1">
      <c r="A11" s="9" t="s">
        <v>11</v>
      </c>
      <c r="B11" s="7">
        <v>7960006</v>
      </c>
      <c r="C11" s="7">
        <v>40</v>
      </c>
      <c r="D11" s="35">
        <v>115</v>
      </c>
      <c r="E11" s="35">
        <f>SUM($C$11*D11)</f>
        <v>4600</v>
      </c>
      <c r="F11" s="10">
        <f t="shared" si="0"/>
        <v>920</v>
      </c>
      <c r="G11" s="35">
        <f>SUM(E11:F11)</f>
        <v>5520</v>
      </c>
      <c r="H11" s="25"/>
      <c r="I11" s="2"/>
    </row>
    <row r="12" spans="1:9" s="3" customFormat="1" ht="17.25" customHeight="1">
      <c r="A12" s="9" t="s">
        <v>12</v>
      </c>
      <c r="B12" s="7" t="s">
        <v>3</v>
      </c>
      <c r="C12" s="7">
        <v>6</v>
      </c>
      <c r="D12" s="35">
        <v>115</v>
      </c>
      <c r="E12" s="35">
        <f>SUM($C$12*D12)</f>
        <v>690</v>
      </c>
      <c r="F12" s="10">
        <f t="shared" si="0"/>
        <v>138</v>
      </c>
      <c r="G12" s="35">
        <f>SUM(E12:F12)</f>
        <v>828</v>
      </c>
      <c r="H12" s="25"/>
      <c r="I12" s="2"/>
    </row>
    <row r="13" spans="1:9" s="3" customFormat="1" ht="15.75" customHeight="1">
      <c r="A13" s="9" t="s">
        <v>13</v>
      </c>
      <c r="B13" s="7">
        <v>8065750263</v>
      </c>
      <c r="C13" s="7">
        <v>42</v>
      </c>
      <c r="D13" s="35">
        <v>115</v>
      </c>
      <c r="E13" s="35">
        <f>SUM($C$13*D13)</f>
        <v>4830</v>
      </c>
      <c r="F13" s="10">
        <f t="shared" si="0"/>
        <v>966</v>
      </c>
      <c r="G13" s="35">
        <v>284.4</v>
      </c>
      <c r="H13" s="25"/>
      <c r="I13" s="2"/>
    </row>
    <row r="14" spans="1:9" s="3" customFormat="1" ht="16.5" customHeight="1">
      <c r="A14" s="9" t="s">
        <v>14</v>
      </c>
      <c r="B14" s="7">
        <v>8065750852</v>
      </c>
      <c r="C14" s="7">
        <v>18</v>
      </c>
      <c r="D14" s="35">
        <v>115</v>
      </c>
      <c r="E14" s="35">
        <f>SUM($C$14*D14)</f>
        <v>2070</v>
      </c>
      <c r="F14" s="10">
        <f t="shared" si="0"/>
        <v>414</v>
      </c>
      <c r="G14" s="35">
        <f aca="true" t="shared" si="1" ref="G14:G22">SUM(E14:F14)</f>
        <v>2484</v>
      </c>
      <c r="H14" s="25"/>
      <c r="I14" s="2"/>
    </row>
    <row r="15" spans="1:9" s="3" customFormat="1" ht="16.5" customHeight="1">
      <c r="A15" s="9" t="s">
        <v>15</v>
      </c>
      <c r="B15" s="7">
        <v>8065750160</v>
      </c>
      <c r="C15" s="7">
        <v>6</v>
      </c>
      <c r="D15" s="35">
        <v>36</v>
      </c>
      <c r="E15" s="35">
        <f>SUM($C$15*D15)</f>
        <v>216</v>
      </c>
      <c r="F15" s="10">
        <f t="shared" si="0"/>
        <v>43.2</v>
      </c>
      <c r="G15" s="35">
        <f t="shared" si="1"/>
        <v>259.2</v>
      </c>
      <c r="H15" s="25"/>
      <c r="I15" s="2"/>
    </row>
    <row r="16" spans="1:9" s="3" customFormat="1" ht="20.25" customHeight="1">
      <c r="A16" s="9" t="s">
        <v>16</v>
      </c>
      <c r="B16" s="7">
        <v>8065750159</v>
      </c>
      <c r="C16" s="7">
        <v>42</v>
      </c>
      <c r="D16" s="35">
        <v>36</v>
      </c>
      <c r="E16" s="35">
        <f>SUM($C$16*D16)</f>
        <v>1512</v>
      </c>
      <c r="F16" s="10">
        <f t="shared" si="0"/>
        <v>302.4</v>
      </c>
      <c r="G16" s="35">
        <f t="shared" si="1"/>
        <v>1814.4</v>
      </c>
      <c r="H16" s="25"/>
      <c r="I16" s="2"/>
    </row>
    <row r="17" spans="1:9" s="3" customFormat="1" ht="18.75" customHeight="1">
      <c r="A17" s="9" t="s">
        <v>17</v>
      </c>
      <c r="B17" s="7">
        <v>8065750517</v>
      </c>
      <c r="C17" s="7">
        <v>18</v>
      </c>
      <c r="D17" s="35">
        <v>36</v>
      </c>
      <c r="E17" s="35">
        <f>SUM($C$17*D17)</f>
        <v>648</v>
      </c>
      <c r="F17" s="10">
        <f t="shared" si="0"/>
        <v>129.6</v>
      </c>
      <c r="G17" s="35">
        <f t="shared" si="1"/>
        <v>777.6</v>
      </c>
      <c r="H17" s="25"/>
      <c r="I17" s="2"/>
    </row>
    <row r="18" spans="1:9" s="3" customFormat="1" ht="21" customHeight="1">
      <c r="A18" s="9" t="s">
        <v>18</v>
      </c>
      <c r="B18" s="7">
        <v>80751290002</v>
      </c>
      <c r="C18" s="7">
        <v>30</v>
      </c>
      <c r="D18" s="35">
        <v>9</v>
      </c>
      <c r="E18" s="35">
        <f>SUM($C$18*D18)</f>
        <v>270</v>
      </c>
      <c r="F18" s="10">
        <f t="shared" si="0"/>
        <v>54</v>
      </c>
      <c r="G18" s="35">
        <f t="shared" si="1"/>
        <v>324</v>
      </c>
      <c r="H18" s="25"/>
      <c r="I18" s="2"/>
    </row>
    <row r="19" spans="1:9" s="3" customFormat="1" ht="15" customHeight="1">
      <c r="A19" s="9" t="s">
        <v>19</v>
      </c>
      <c r="B19" s="7">
        <v>8065129101</v>
      </c>
      <c r="C19" s="7">
        <v>30</v>
      </c>
      <c r="D19" s="35">
        <v>18</v>
      </c>
      <c r="E19" s="10">
        <f>SUM($C$19*D19)</f>
        <v>540</v>
      </c>
      <c r="F19" s="10">
        <f t="shared" si="0"/>
        <v>108</v>
      </c>
      <c r="G19" s="35">
        <f t="shared" si="1"/>
        <v>648</v>
      </c>
      <c r="H19" s="25"/>
      <c r="I19" s="2"/>
    </row>
    <row r="20" spans="1:9" s="3" customFormat="1" ht="30" customHeight="1">
      <c r="A20" s="38" t="s">
        <v>29</v>
      </c>
      <c r="B20" s="38"/>
      <c r="C20" s="38"/>
      <c r="D20" s="38"/>
      <c r="E20" s="13">
        <f>SUM(E10:E19)</f>
        <v>78076</v>
      </c>
      <c r="F20" s="10">
        <f>SUM(F10:F19)</f>
        <v>15615.2</v>
      </c>
      <c r="G20" s="11">
        <f t="shared" si="1"/>
        <v>93691.2</v>
      </c>
      <c r="H20" s="26"/>
      <c r="I20" s="2"/>
    </row>
    <row r="21" spans="1:9" s="3" customFormat="1" ht="30" customHeight="1">
      <c r="A21" s="38" t="s">
        <v>5</v>
      </c>
      <c r="B21" s="38"/>
      <c r="C21" s="38"/>
      <c r="D21" s="38"/>
      <c r="E21" s="36">
        <f>SUM(E20/700)</f>
        <v>111.53714285714285</v>
      </c>
      <c r="F21" s="10">
        <f>SUM(E21*20/100)</f>
        <v>22.307428571428574</v>
      </c>
      <c r="G21" s="11">
        <f t="shared" si="1"/>
        <v>133.84457142857144</v>
      </c>
      <c r="H21" s="25"/>
      <c r="I21" s="2"/>
    </row>
    <row r="22" spans="1:9" s="15" customFormat="1" ht="30" customHeight="1">
      <c r="A22" s="39" t="s">
        <v>9</v>
      </c>
      <c r="B22" s="39"/>
      <c r="C22" s="39"/>
      <c r="D22" s="39"/>
      <c r="E22" s="13">
        <f>SUM(E20*3)</f>
        <v>234228</v>
      </c>
      <c r="F22" s="10">
        <f>SUM(E22*20/100)</f>
        <v>46845.6</v>
      </c>
      <c r="G22" s="11">
        <f t="shared" si="1"/>
        <v>281073.6</v>
      </c>
      <c r="H22" s="27"/>
      <c r="I22" s="16"/>
    </row>
    <row r="23" spans="1:9" s="20" customFormat="1" ht="30" customHeight="1">
      <c r="A23" s="14"/>
      <c r="B23" s="17"/>
      <c r="C23" s="17"/>
      <c r="D23" s="37"/>
      <c r="E23" s="18"/>
      <c r="F23" s="14"/>
      <c r="G23" s="14"/>
      <c r="H23" s="28"/>
      <c r="I23" s="19"/>
    </row>
    <row r="24" spans="1:7" ht="30" customHeight="1">
      <c r="A24" s="6"/>
      <c r="B24" s="8"/>
      <c r="C24" s="8"/>
      <c r="D24" s="8"/>
      <c r="E24" s="18"/>
      <c r="F24" s="22"/>
      <c r="G24" s="22"/>
    </row>
    <row r="25" spans="2:7" ht="31.5" customHeight="1">
      <c r="B25" s="5"/>
      <c r="C25" s="5"/>
      <c r="D25" s="5"/>
      <c r="E25" s="5"/>
      <c r="F25" s="23"/>
      <c r="G25" s="23"/>
    </row>
    <row r="26" spans="6:7" ht="12.75">
      <c r="F26" s="23"/>
      <c r="G26" s="23"/>
    </row>
    <row r="27" spans="6:7" ht="12.75">
      <c r="F27" s="23"/>
      <c r="G27" s="23"/>
    </row>
    <row r="28" spans="6:7" ht="12.75">
      <c r="F28" s="23"/>
      <c r="G28" s="23"/>
    </row>
    <row r="29" spans="6:7" ht="12.75">
      <c r="F29" s="23"/>
      <c r="G29" s="23"/>
    </row>
    <row r="30" spans="6:7" ht="12.75">
      <c r="F30" s="23"/>
      <c r="G30" s="23"/>
    </row>
    <row r="32" spans="6:7" ht="12.75">
      <c r="F32" s="23"/>
      <c r="G32" s="23"/>
    </row>
  </sheetData>
  <mergeCells count="4">
    <mergeCell ref="A21:D21"/>
    <mergeCell ref="A22:D22"/>
    <mergeCell ref="D5:G8"/>
    <mergeCell ref="A20:D20"/>
  </mergeCells>
  <printOptions gridLines="1"/>
  <pageMargins left="0.4330708661417323" right="0.35433070866141736" top="0.9448818897637796" bottom="0.4724409448818898" header="0.2362204724409449" footer="0.31496062992125984"/>
  <pageSetup horizontalDpi="600" verticalDpi="600" orientation="landscape" paperSize="9" scale="95" r:id="rId1"/>
  <headerFooter alignWithMargins="0">
    <oddHeader>&amp;C&amp;"Arial,Corsivo"&amp;9
&amp;8Procedura negoziata per la fornitura triennale di materiale di consumo occorrenti per la chirurgia della cataratta&amp;9
&amp;"Arial,Grassetto Corsivo"&amp;8Aggiudicazione</oddHead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U.S.L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u17000573</dc:creator>
  <cp:keywords/>
  <dc:description/>
  <cp:lastModifiedBy>ASL7</cp:lastModifiedBy>
  <cp:lastPrinted>2008-05-23T08:39:12Z</cp:lastPrinted>
  <dcterms:created xsi:type="dcterms:W3CDTF">2008-02-25T08:38:22Z</dcterms:created>
  <dcterms:modified xsi:type="dcterms:W3CDTF">2008-05-30T11:49:42Z</dcterms:modified>
  <cp:category/>
  <cp:version/>
  <cp:contentType/>
  <cp:contentStatus/>
</cp:coreProperties>
</file>